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et\Dropbox\My PC (DESKTOP-JFF21EO)\Documents\Evans and Co\EACHA\"/>
    </mc:Choice>
  </mc:AlternateContent>
  <xr:revisionPtr revIDLastSave="0" documentId="13_ncr:1_{B5431183-9C8D-416D-88A0-DC5C9B6CFCF1}" xr6:coauthVersionLast="47" xr6:coauthVersionMax="47" xr10:uidLastSave="{00000000-0000-0000-0000-000000000000}"/>
  <bookViews>
    <workbookView xWindow="-108" yWindow="-108" windowWidth="23256" windowHeight="12456" xr2:uid="{A11C1F1B-AAB7-4149-A077-44E7594DB268}"/>
  </bookViews>
  <sheets>
    <sheet name="Instructions" sheetId="24" r:id="rId1"/>
    <sheet name="Overview" sheetId="5" r:id="rId2"/>
    <sheet name="Supplier prices" sheetId="1" r:id="rId3"/>
    <sheet name="Spec 1" sheetId="2" r:id="rId4"/>
    <sheet name="Spec 2" sheetId="3" r:id="rId5"/>
    <sheet name="Spec 3" sheetId="4" r:id="rId6"/>
    <sheet name="Spec 4" sheetId="6" r:id="rId7"/>
    <sheet name="Spec 5" sheetId="7" r:id="rId8"/>
    <sheet name="Spec 6" sheetId="8" r:id="rId9"/>
    <sheet name="Spec 7" sheetId="9" r:id="rId10"/>
    <sheet name="Spec 8" sheetId="10" r:id="rId11"/>
    <sheet name="Spec 9" sheetId="11" r:id="rId12"/>
    <sheet name="Spec 10" sheetId="12" r:id="rId13"/>
    <sheet name="Spec 11" sheetId="13" r:id="rId14"/>
    <sheet name="Spec 12" sheetId="14" r:id="rId15"/>
    <sheet name="Spec 13" sheetId="15" r:id="rId16"/>
    <sheet name="Spec 14" sheetId="16" r:id="rId17"/>
    <sheet name="Spec 15" sheetId="17" r:id="rId18"/>
    <sheet name="Spec 16" sheetId="19" r:id="rId19"/>
    <sheet name="Spec 17" sheetId="20" r:id="rId20"/>
    <sheet name="Spec 18" sheetId="21" r:id="rId21"/>
    <sheet name="Spec 19" sheetId="22" r:id="rId22"/>
    <sheet name="Spec 20" sheetId="23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3" l="1"/>
  <c r="C9" i="23"/>
  <c r="D9" i="23" s="1"/>
  <c r="F9" i="23" s="1"/>
  <c r="C8" i="23"/>
  <c r="D8" i="23" s="1"/>
  <c r="F8" i="23" s="1"/>
  <c r="C7" i="23"/>
  <c r="D7" i="23" s="1"/>
  <c r="F7" i="23" s="1"/>
  <c r="C6" i="23"/>
  <c r="D6" i="23" s="1"/>
  <c r="F6" i="23" s="1"/>
  <c r="C5" i="23"/>
  <c r="D5" i="23" s="1"/>
  <c r="F5" i="23" s="1"/>
  <c r="C4" i="23"/>
  <c r="D4" i="23" s="1"/>
  <c r="F4" i="23" s="1"/>
  <c r="I3" i="23"/>
  <c r="C3" i="23"/>
  <c r="D3" i="23" s="1"/>
  <c r="F3" i="23" s="1"/>
  <c r="F16" i="22"/>
  <c r="C9" i="22"/>
  <c r="D9" i="22" s="1"/>
  <c r="F9" i="22" s="1"/>
  <c r="C8" i="22"/>
  <c r="D8" i="22" s="1"/>
  <c r="F8" i="22" s="1"/>
  <c r="C7" i="22"/>
  <c r="D7" i="22" s="1"/>
  <c r="F7" i="22" s="1"/>
  <c r="C6" i="22"/>
  <c r="D6" i="22" s="1"/>
  <c r="F6" i="22" s="1"/>
  <c r="C5" i="22"/>
  <c r="D5" i="22" s="1"/>
  <c r="F5" i="22" s="1"/>
  <c r="C4" i="22"/>
  <c r="D4" i="22" s="1"/>
  <c r="F4" i="22" s="1"/>
  <c r="I3" i="22"/>
  <c r="C3" i="22"/>
  <c r="D3" i="22" s="1"/>
  <c r="F3" i="22" s="1"/>
  <c r="F14" i="22" s="1"/>
  <c r="I4" i="22" s="1"/>
  <c r="I5" i="22" s="1"/>
  <c r="I6" i="22" s="1"/>
  <c r="F16" i="21"/>
  <c r="C9" i="21"/>
  <c r="D9" i="21" s="1"/>
  <c r="F9" i="21" s="1"/>
  <c r="C8" i="21"/>
  <c r="D8" i="21" s="1"/>
  <c r="F8" i="21" s="1"/>
  <c r="C7" i="21"/>
  <c r="D7" i="21" s="1"/>
  <c r="F7" i="21" s="1"/>
  <c r="C6" i="21"/>
  <c r="D6" i="21" s="1"/>
  <c r="F6" i="21" s="1"/>
  <c r="C5" i="21"/>
  <c r="D5" i="21" s="1"/>
  <c r="F5" i="21" s="1"/>
  <c r="C4" i="21"/>
  <c r="D4" i="21" s="1"/>
  <c r="F4" i="21" s="1"/>
  <c r="I3" i="21"/>
  <c r="C3" i="21"/>
  <c r="D3" i="21" s="1"/>
  <c r="F3" i="21" s="1"/>
  <c r="F14" i="21" s="1"/>
  <c r="F16" i="20"/>
  <c r="C9" i="20"/>
  <c r="D9" i="20" s="1"/>
  <c r="F9" i="20" s="1"/>
  <c r="C8" i="20"/>
  <c r="D8" i="20" s="1"/>
  <c r="F8" i="20" s="1"/>
  <c r="C7" i="20"/>
  <c r="D7" i="20" s="1"/>
  <c r="F7" i="20" s="1"/>
  <c r="C6" i="20"/>
  <c r="D6" i="20" s="1"/>
  <c r="F6" i="20" s="1"/>
  <c r="C5" i="20"/>
  <c r="D5" i="20" s="1"/>
  <c r="F5" i="20" s="1"/>
  <c r="C4" i="20"/>
  <c r="D4" i="20" s="1"/>
  <c r="F4" i="20" s="1"/>
  <c r="I3" i="20"/>
  <c r="C3" i="20"/>
  <c r="D3" i="20" s="1"/>
  <c r="F3" i="20" s="1"/>
  <c r="F14" i="20" s="1"/>
  <c r="F16" i="19"/>
  <c r="C9" i="19"/>
  <c r="D9" i="19" s="1"/>
  <c r="F9" i="19" s="1"/>
  <c r="C8" i="19"/>
  <c r="D8" i="19" s="1"/>
  <c r="F8" i="19" s="1"/>
  <c r="C7" i="19"/>
  <c r="D7" i="19" s="1"/>
  <c r="F7" i="19" s="1"/>
  <c r="C6" i="19"/>
  <c r="D6" i="19" s="1"/>
  <c r="F6" i="19" s="1"/>
  <c r="C5" i="19"/>
  <c r="D5" i="19" s="1"/>
  <c r="F5" i="19" s="1"/>
  <c r="C4" i="19"/>
  <c r="D4" i="19" s="1"/>
  <c r="F4" i="19" s="1"/>
  <c r="I3" i="19"/>
  <c r="C3" i="19"/>
  <c r="D3" i="19" s="1"/>
  <c r="F3" i="19" s="1"/>
  <c r="F14" i="19" s="1"/>
  <c r="F16" i="17"/>
  <c r="C9" i="17"/>
  <c r="D9" i="17" s="1"/>
  <c r="F9" i="17" s="1"/>
  <c r="C8" i="17"/>
  <c r="D8" i="17" s="1"/>
  <c r="F8" i="17" s="1"/>
  <c r="C7" i="17"/>
  <c r="D7" i="17" s="1"/>
  <c r="F7" i="17" s="1"/>
  <c r="C6" i="17"/>
  <c r="D6" i="17" s="1"/>
  <c r="F6" i="17" s="1"/>
  <c r="C5" i="17"/>
  <c r="D5" i="17" s="1"/>
  <c r="F5" i="17" s="1"/>
  <c r="C4" i="17"/>
  <c r="D4" i="17" s="1"/>
  <c r="F4" i="17" s="1"/>
  <c r="I3" i="17"/>
  <c r="C3" i="17"/>
  <c r="D3" i="17" s="1"/>
  <c r="F3" i="17" s="1"/>
  <c r="F14" i="17" s="1"/>
  <c r="F16" i="16"/>
  <c r="C9" i="16"/>
  <c r="D9" i="16" s="1"/>
  <c r="F9" i="16" s="1"/>
  <c r="C8" i="16"/>
  <c r="D8" i="16" s="1"/>
  <c r="F8" i="16" s="1"/>
  <c r="C7" i="16"/>
  <c r="D7" i="16" s="1"/>
  <c r="F7" i="16" s="1"/>
  <c r="C6" i="16"/>
  <c r="D6" i="16" s="1"/>
  <c r="F6" i="16" s="1"/>
  <c r="C5" i="16"/>
  <c r="D5" i="16" s="1"/>
  <c r="F5" i="16" s="1"/>
  <c r="C4" i="16"/>
  <c r="D4" i="16" s="1"/>
  <c r="F4" i="16" s="1"/>
  <c r="I3" i="16"/>
  <c r="C3" i="16"/>
  <c r="D3" i="16" s="1"/>
  <c r="F3" i="16" s="1"/>
  <c r="F14" i="16" s="1"/>
  <c r="F16" i="15"/>
  <c r="C9" i="15"/>
  <c r="D9" i="15" s="1"/>
  <c r="F9" i="15" s="1"/>
  <c r="C8" i="15"/>
  <c r="D8" i="15" s="1"/>
  <c r="F8" i="15" s="1"/>
  <c r="C7" i="15"/>
  <c r="D7" i="15" s="1"/>
  <c r="F7" i="15" s="1"/>
  <c r="C6" i="15"/>
  <c r="D6" i="15" s="1"/>
  <c r="F6" i="15" s="1"/>
  <c r="C5" i="15"/>
  <c r="D5" i="15" s="1"/>
  <c r="F5" i="15" s="1"/>
  <c r="C4" i="15"/>
  <c r="D4" i="15" s="1"/>
  <c r="F4" i="15" s="1"/>
  <c r="I3" i="15"/>
  <c r="C3" i="15"/>
  <c r="D3" i="15" s="1"/>
  <c r="F3" i="15" s="1"/>
  <c r="F16" i="14"/>
  <c r="C9" i="14"/>
  <c r="D9" i="14" s="1"/>
  <c r="F9" i="14" s="1"/>
  <c r="C8" i="14"/>
  <c r="D8" i="14" s="1"/>
  <c r="F8" i="14" s="1"/>
  <c r="C7" i="14"/>
  <c r="D7" i="14" s="1"/>
  <c r="F7" i="14" s="1"/>
  <c r="C6" i="14"/>
  <c r="D6" i="14" s="1"/>
  <c r="F6" i="14" s="1"/>
  <c r="C5" i="14"/>
  <c r="D5" i="14" s="1"/>
  <c r="F5" i="14" s="1"/>
  <c r="C4" i="14"/>
  <c r="D4" i="14" s="1"/>
  <c r="F4" i="14" s="1"/>
  <c r="I3" i="14"/>
  <c r="C3" i="14"/>
  <c r="D3" i="14" s="1"/>
  <c r="F3" i="14" s="1"/>
  <c r="F14" i="14" s="1"/>
  <c r="F16" i="13"/>
  <c r="C9" i="13"/>
  <c r="D9" i="13" s="1"/>
  <c r="F9" i="13" s="1"/>
  <c r="C8" i="13"/>
  <c r="D8" i="13" s="1"/>
  <c r="F8" i="13" s="1"/>
  <c r="C7" i="13"/>
  <c r="D7" i="13" s="1"/>
  <c r="F7" i="13" s="1"/>
  <c r="C6" i="13"/>
  <c r="D6" i="13" s="1"/>
  <c r="F6" i="13" s="1"/>
  <c r="C5" i="13"/>
  <c r="D5" i="13" s="1"/>
  <c r="F5" i="13" s="1"/>
  <c r="C4" i="13"/>
  <c r="D4" i="13" s="1"/>
  <c r="F4" i="13" s="1"/>
  <c r="I3" i="13"/>
  <c r="C3" i="13"/>
  <c r="D3" i="13" s="1"/>
  <c r="F3" i="13" s="1"/>
  <c r="F14" i="13" s="1"/>
  <c r="F16" i="12"/>
  <c r="C9" i="12"/>
  <c r="D9" i="12" s="1"/>
  <c r="F9" i="12" s="1"/>
  <c r="C8" i="12"/>
  <c r="D8" i="12" s="1"/>
  <c r="F8" i="12" s="1"/>
  <c r="C7" i="12"/>
  <c r="D7" i="12" s="1"/>
  <c r="F7" i="12" s="1"/>
  <c r="C6" i="12"/>
  <c r="D6" i="12" s="1"/>
  <c r="F6" i="12" s="1"/>
  <c r="C5" i="12"/>
  <c r="D5" i="12" s="1"/>
  <c r="F5" i="12" s="1"/>
  <c r="C4" i="12"/>
  <c r="D4" i="12" s="1"/>
  <c r="F4" i="12" s="1"/>
  <c r="I3" i="12"/>
  <c r="C3" i="12"/>
  <c r="D3" i="12" s="1"/>
  <c r="F3" i="12" s="1"/>
  <c r="F14" i="12" s="1"/>
  <c r="F16" i="11"/>
  <c r="F22" i="11" s="1"/>
  <c r="C9" i="11"/>
  <c r="D9" i="11" s="1"/>
  <c r="F9" i="11" s="1"/>
  <c r="C8" i="11"/>
  <c r="D8" i="11" s="1"/>
  <c r="F8" i="11" s="1"/>
  <c r="C7" i="11"/>
  <c r="D7" i="11" s="1"/>
  <c r="F7" i="11" s="1"/>
  <c r="C6" i="11"/>
  <c r="D6" i="11" s="1"/>
  <c r="F6" i="11" s="1"/>
  <c r="C5" i="11"/>
  <c r="D5" i="11" s="1"/>
  <c r="F5" i="11" s="1"/>
  <c r="C4" i="11"/>
  <c r="D4" i="11" s="1"/>
  <c r="F4" i="11" s="1"/>
  <c r="I3" i="11"/>
  <c r="C3" i="11"/>
  <c r="D3" i="11" s="1"/>
  <c r="F3" i="11" s="1"/>
  <c r="F14" i="11" s="1"/>
  <c r="F16" i="10"/>
  <c r="C9" i="10"/>
  <c r="D9" i="10" s="1"/>
  <c r="F9" i="10" s="1"/>
  <c r="C8" i="10"/>
  <c r="D8" i="10" s="1"/>
  <c r="F8" i="10" s="1"/>
  <c r="C7" i="10"/>
  <c r="D7" i="10" s="1"/>
  <c r="F7" i="10" s="1"/>
  <c r="C6" i="10"/>
  <c r="D6" i="10" s="1"/>
  <c r="F6" i="10" s="1"/>
  <c r="C5" i="10"/>
  <c r="D5" i="10" s="1"/>
  <c r="F5" i="10" s="1"/>
  <c r="C4" i="10"/>
  <c r="D4" i="10" s="1"/>
  <c r="F4" i="10" s="1"/>
  <c r="I3" i="10"/>
  <c r="C3" i="10"/>
  <c r="D3" i="10" s="1"/>
  <c r="F3" i="10" s="1"/>
  <c r="F16" i="9"/>
  <c r="C9" i="9"/>
  <c r="D9" i="9" s="1"/>
  <c r="F9" i="9" s="1"/>
  <c r="C8" i="9"/>
  <c r="D8" i="9" s="1"/>
  <c r="F8" i="9" s="1"/>
  <c r="C7" i="9"/>
  <c r="D7" i="9" s="1"/>
  <c r="F7" i="9" s="1"/>
  <c r="C6" i="9"/>
  <c r="D6" i="9" s="1"/>
  <c r="F6" i="9" s="1"/>
  <c r="C5" i="9"/>
  <c r="D5" i="9" s="1"/>
  <c r="F5" i="9" s="1"/>
  <c r="C4" i="9"/>
  <c r="D4" i="9" s="1"/>
  <c r="F4" i="9" s="1"/>
  <c r="I3" i="9"/>
  <c r="C3" i="9"/>
  <c r="D3" i="9" s="1"/>
  <c r="F3" i="9" s="1"/>
  <c r="F16" i="8"/>
  <c r="C9" i="8"/>
  <c r="D9" i="8" s="1"/>
  <c r="F9" i="8" s="1"/>
  <c r="C8" i="8"/>
  <c r="D8" i="8" s="1"/>
  <c r="F8" i="8" s="1"/>
  <c r="C7" i="8"/>
  <c r="D7" i="8" s="1"/>
  <c r="F7" i="8" s="1"/>
  <c r="C6" i="8"/>
  <c r="D6" i="8" s="1"/>
  <c r="F6" i="8" s="1"/>
  <c r="C5" i="8"/>
  <c r="D5" i="8" s="1"/>
  <c r="F5" i="8" s="1"/>
  <c r="C4" i="8"/>
  <c r="D4" i="8" s="1"/>
  <c r="F4" i="8" s="1"/>
  <c r="I3" i="8"/>
  <c r="C3" i="8"/>
  <c r="D3" i="8" s="1"/>
  <c r="F3" i="8" s="1"/>
  <c r="F14" i="8" s="1"/>
  <c r="F16" i="7"/>
  <c r="C9" i="7"/>
  <c r="D9" i="7" s="1"/>
  <c r="F9" i="7" s="1"/>
  <c r="C8" i="7"/>
  <c r="D8" i="7" s="1"/>
  <c r="F8" i="7" s="1"/>
  <c r="C7" i="7"/>
  <c r="D7" i="7" s="1"/>
  <c r="F7" i="7" s="1"/>
  <c r="C6" i="7"/>
  <c r="D6" i="7" s="1"/>
  <c r="F6" i="7" s="1"/>
  <c r="C5" i="7"/>
  <c r="D5" i="7" s="1"/>
  <c r="F5" i="7" s="1"/>
  <c r="C4" i="7"/>
  <c r="D4" i="7" s="1"/>
  <c r="F4" i="7" s="1"/>
  <c r="I3" i="7"/>
  <c r="C3" i="7"/>
  <c r="D3" i="7" s="1"/>
  <c r="F3" i="7" s="1"/>
  <c r="F14" i="7" s="1"/>
  <c r="F16" i="6"/>
  <c r="C9" i="6"/>
  <c r="D9" i="6" s="1"/>
  <c r="F9" i="6" s="1"/>
  <c r="C8" i="6"/>
  <c r="D8" i="6" s="1"/>
  <c r="F8" i="6" s="1"/>
  <c r="C7" i="6"/>
  <c r="D7" i="6" s="1"/>
  <c r="F7" i="6" s="1"/>
  <c r="C6" i="6"/>
  <c r="D6" i="6" s="1"/>
  <c r="F6" i="6" s="1"/>
  <c r="C5" i="6"/>
  <c r="D5" i="6" s="1"/>
  <c r="F5" i="6" s="1"/>
  <c r="C4" i="6"/>
  <c r="D4" i="6" s="1"/>
  <c r="F4" i="6" s="1"/>
  <c r="I3" i="6"/>
  <c r="C3" i="6"/>
  <c r="D3" i="6" s="1"/>
  <c r="F3" i="6" s="1"/>
  <c r="F14" i="6" s="1"/>
  <c r="F16" i="4"/>
  <c r="C9" i="4"/>
  <c r="D9" i="4" s="1"/>
  <c r="F9" i="4" s="1"/>
  <c r="C8" i="4"/>
  <c r="D8" i="4" s="1"/>
  <c r="F8" i="4" s="1"/>
  <c r="C7" i="4"/>
  <c r="D7" i="4" s="1"/>
  <c r="F7" i="4" s="1"/>
  <c r="C6" i="4"/>
  <c r="D6" i="4" s="1"/>
  <c r="F6" i="4" s="1"/>
  <c r="C5" i="4"/>
  <c r="D5" i="4" s="1"/>
  <c r="F5" i="4" s="1"/>
  <c r="C4" i="4"/>
  <c r="D4" i="4" s="1"/>
  <c r="F4" i="4" s="1"/>
  <c r="I3" i="4"/>
  <c r="C3" i="4"/>
  <c r="D3" i="4" s="1"/>
  <c r="F3" i="4" s="1"/>
  <c r="F14" i="4" s="1"/>
  <c r="F16" i="3"/>
  <c r="C9" i="3"/>
  <c r="D9" i="3" s="1"/>
  <c r="F9" i="3" s="1"/>
  <c r="C8" i="3"/>
  <c r="D8" i="3" s="1"/>
  <c r="F8" i="3" s="1"/>
  <c r="C7" i="3"/>
  <c r="D7" i="3" s="1"/>
  <c r="F7" i="3" s="1"/>
  <c r="C6" i="3"/>
  <c r="D6" i="3" s="1"/>
  <c r="F6" i="3" s="1"/>
  <c r="C5" i="3"/>
  <c r="D5" i="3" s="1"/>
  <c r="F5" i="3" s="1"/>
  <c r="C4" i="3"/>
  <c r="D4" i="3" s="1"/>
  <c r="F4" i="3" s="1"/>
  <c r="I3" i="3"/>
  <c r="C3" i="3"/>
  <c r="D3" i="3" s="1"/>
  <c r="F3" i="3" s="1"/>
  <c r="F14" i="3" s="1"/>
  <c r="M21" i="5"/>
  <c r="L21" i="5"/>
  <c r="K21" i="5"/>
  <c r="H21" i="5"/>
  <c r="D18" i="5"/>
  <c r="I18" i="5" s="1"/>
  <c r="J18" i="5" s="1"/>
  <c r="C21" i="5"/>
  <c r="D21" i="5" s="1"/>
  <c r="C20" i="5"/>
  <c r="D20" i="5" s="1"/>
  <c r="C19" i="5"/>
  <c r="D19" i="5" s="1"/>
  <c r="C18" i="5"/>
  <c r="C17" i="5"/>
  <c r="D17" i="5" s="1"/>
  <c r="B20" i="5"/>
  <c r="D15" i="5"/>
  <c r="I15" i="5" s="1"/>
  <c r="J15" i="5" s="1"/>
  <c r="D13" i="5"/>
  <c r="I13" i="5" s="1"/>
  <c r="J13" i="5" s="1"/>
  <c r="D11" i="5"/>
  <c r="I11" i="5" s="1"/>
  <c r="J11" i="5" s="1"/>
  <c r="D9" i="5"/>
  <c r="D7" i="5"/>
  <c r="I7" i="5" s="1"/>
  <c r="J7" i="5" s="1"/>
  <c r="D5" i="5"/>
  <c r="I5" i="5" s="1"/>
  <c r="J5" i="5" s="1"/>
  <c r="C16" i="5"/>
  <c r="D16" i="5" s="1"/>
  <c r="I16" i="5" s="1"/>
  <c r="J16" i="5" s="1"/>
  <c r="C15" i="5"/>
  <c r="C14" i="5"/>
  <c r="D14" i="5" s="1"/>
  <c r="C13" i="5"/>
  <c r="C12" i="5"/>
  <c r="D12" i="5" s="1"/>
  <c r="C11" i="5"/>
  <c r="C10" i="5"/>
  <c r="D10" i="5" s="1"/>
  <c r="C9" i="5"/>
  <c r="C8" i="5"/>
  <c r="D8" i="5" s="1"/>
  <c r="C7" i="5"/>
  <c r="C6" i="5"/>
  <c r="D6" i="5" s="1"/>
  <c r="I6" i="5" s="1"/>
  <c r="J6" i="5" s="1"/>
  <c r="C5" i="5"/>
  <c r="C4" i="5"/>
  <c r="D4" i="5" s="1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M20" i="5"/>
  <c r="L20" i="5"/>
  <c r="M19" i="5"/>
  <c r="L19" i="5"/>
  <c r="M18" i="5"/>
  <c r="N18" i="5" s="1"/>
  <c r="L18" i="5"/>
  <c r="M17" i="5"/>
  <c r="N17" i="5" s="1"/>
  <c r="L17" i="5"/>
  <c r="M16" i="5"/>
  <c r="L16" i="5"/>
  <c r="M15" i="5"/>
  <c r="N15" i="5" s="1"/>
  <c r="L15" i="5"/>
  <c r="M14" i="5"/>
  <c r="L14" i="5"/>
  <c r="M13" i="5"/>
  <c r="N13" i="5" s="1"/>
  <c r="L13" i="5"/>
  <c r="M12" i="5"/>
  <c r="N12" i="5" s="1"/>
  <c r="L12" i="5"/>
  <c r="M11" i="5"/>
  <c r="L11" i="5"/>
  <c r="M10" i="5"/>
  <c r="L10" i="5"/>
  <c r="M9" i="5"/>
  <c r="L9" i="5"/>
  <c r="M8" i="5"/>
  <c r="L8" i="5"/>
  <c r="M7" i="5"/>
  <c r="N7" i="5" s="1"/>
  <c r="L7" i="5"/>
  <c r="M6" i="5"/>
  <c r="L6" i="5"/>
  <c r="M5" i="5"/>
  <c r="N5" i="5" s="1"/>
  <c r="L5" i="5"/>
  <c r="M4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C3" i="5"/>
  <c r="D3" i="5" s="1"/>
  <c r="C2" i="5"/>
  <c r="D2" i="5" s="1"/>
  <c r="B2" i="5"/>
  <c r="I3" i="2"/>
  <c r="I4" i="2" s="1"/>
  <c r="I5" i="2" s="1"/>
  <c r="I6" i="2" s="1"/>
  <c r="F23" i="2"/>
  <c r="F24" i="2"/>
  <c r="F19" i="2"/>
  <c r="F22" i="2"/>
  <c r="F18" i="2"/>
  <c r="F16" i="2"/>
  <c r="F14" i="2"/>
  <c r="C9" i="2"/>
  <c r="D9" i="2" s="1"/>
  <c r="F9" i="2" s="1"/>
  <c r="C8" i="2"/>
  <c r="D8" i="2" s="1"/>
  <c r="F8" i="2" s="1"/>
  <c r="C7" i="2"/>
  <c r="D7" i="2" s="1"/>
  <c r="F7" i="2" s="1"/>
  <c r="C6" i="2"/>
  <c r="D6" i="2" s="1"/>
  <c r="F6" i="2" s="1"/>
  <c r="C5" i="2"/>
  <c r="D5" i="2" s="1"/>
  <c r="F5" i="2" s="1"/>
  <c r="C4" i="2"/>
  <c r="D4" i="2" s="1"/>
  <c r="F4" i="2" s="1"/>
  <c r="C3" i="2"/>
  <c r="D3" i="2" s="1"/>
  <c r="F3" i="2" s="1"/>
  <c r="F14" i="23" l="1"/>
  <c r="I4" i="23" s="1"/>
  <c r="I5" i="23" s="1"/>
  <c r="I6" i="23" s="1"/>
  <c r="F18" i="23"/>
  <c r="F19" i="23" s="1"/>
  <c r="F22" i="23"/>
  <c r="F23" i="23" s="1"/>
  <c r="F24" i="23" s="1"/>
  <c r="B21" i="5"/>
  <c r="I21" i="5"/>
  <c r="J21" i="5" s="1"/>
  <c r="E21" i="5"/>
  <c r="F21" i="5" s="1"/>
  <c r="N21" i="5"/>
  <c r="F18" i="22"/>
  <c r="F19" i="22" s="1"/>
  <c r="F22" i="22"/>
  <c r="F23" i="22" s="1"/>
  <c r="F24" i="22" s="1"/>
  <c r="B19" i="5"/>
  <c r="I4" i="21"/>
  <c r="I5" i="21" s="1"/>
  <c r="I6" i="21" s="1"/>
  <c r="E19" i="5"/>
  <c r="F19" i="5" s="1"/>
  <c r="I19" i="5"/>
  <c r="J19" i="5" s="1"/>
  <c r="N19" i="5"/>
  <c r="F22" i="21"/>
  <c r="F23" i="21" s="1"/>
  <c r="F24" i="21" s="1"/>
  <c r="F18" i="21"/>
  <c r="F19" i="21" s="1"/>
  <c r="I4" i="20"/>
  <c r="I5" i="20" s="1"/>
  <c r="I6" i="20" s="1"/>
  <c r="B18" i="5"/>
  <c r="E18" i="5" s="1"/>
  <c r="F18" i="5" s="1"/>
  <c r="F22" i="20"/>
  <c r="F23" i="20" s="1"/>
  <c r="F24" i="20" s="1"/>
  <c r="F18" i="20"/>
  <c r="F19" i="20" s="1"/>
  <c r="B17" i="5"/>
  <c r="I4" i="19"/>
  <c r="I5" i="19" s="1"/>
  <c r="I6" i="19" s="1"/>
  <c r="E17" i="5"/>
  <c r="F17" i="5" s="1"/>
  <c r="I17" i="5"/>
  <c r="J17" i="5" s="1"/>
  <c r="F18" i="19"/>
  <c r="F19" i="19" s="1"/>
  <c r="F22" i="19"/>
  <c r="F23" i="19" s="1"/>
  <c r="F24" i="19" s="1"/>
  <c r="B16" i="5"/>
  <c r="E16" i="5" s="1"/>
  <c r="F16" i="5" s="1"/>
  <c r="I4" i="17"/>
  <c r="I5" i="17" s="1"/>
  <c r="I6" i="17" s="1"/>
  <c r="F18" i="17"/>
  <c r="F19" i="17" s="1"/>
  <c r="N16" i="5"/>
  <c r="F22" i="17"/>
  <c r="F23" i="17" s="1"/>
  <c r="F24" i="17" s="1"/>
  <c r="I4" i="16"/>
  <c r="I5" i="16" s="1"/>
  <c r="I6" i="16" s="1"/>
  <c r="B15" i="5"/>
  <c r="F22" i="16"/>
  <c r="F23" i="16" s="1"/>
  <c r="F24" i="16" s="1"/>
  <c r="F18" i="16"/>
  <c r="F19" i="16" s="1"/>
  <c r="E15" i="5"/>
  <c r="F15" i="5" s="1"/>
  <c r="F14" i="15"/>
  <c r="I14" i="5"/>
  <c r="J14" i="5" s="1"/>
  <c r="F18" i="15"/>
  <c r="F19" i="15" s="1"/>
  <c r="F22" i="15"/>
  <c r="F23" i="15" s="1"/>
  <c r="F24" i="15" s="1"/>
  <c r="I4" i="14"/>
  <c r="I5" i="14" s="1"/>
  <c r="I6" i="14" s="1"/>
  <c r="B13" i="5"/>
  <c r="E13" i="5"/>
  <c r="F13" i="5" s="1"/>
  <c r="F18" i="14"/>
  <c r="F19" i="14" s="1"/>
  <c r="F22" i="14"/>
  <c r="F23" i="14" s="1"/>
  <c r="F24" i="14" s="1"/>
  <c r="I4" i="13"/>
  <c r="I5" i="13" s="1"/>
  <c r="I6" i="13" s="1"/>
  <c r="B12" i="5"/>
  <c r="I12" i="5"/>
  <c r="J12" i="5" s="1"/>
  <c r="E12" i="5"/>
  <c r="F12" i="5" s="1"/>
  <c r="F18" i="13"/>
  <c r="F19" i="13" s="1"/>
  <c r="F22" i="13"/>
  <c r="F23" i="13" s="1"/>
  <c r="F24" i="13" s="1"/>
  <c r="B11" i="5"/>
  <c r="E11" i="5" s="1"/>
  <c r="F11" i="5" s="1"/>
  <c r="I4" i="12"/>
  <c r="I5" i="12" s="1"/>
  <c r="I6" i="12" s="1"/>
  <c r="F18" i="12"/>
  <c r="F19" i="12" s="1"/>
  <c r="F22" i="12"/>
  <c r="F23" i="12" s="1"/>
  <c r="F24" i="12" s="1"/>
  <c r="B10" i="5"/>
  <c r="I4" i="11"/>
  <c r="I5" i="11" s="1"/>
  <c r="I6" i="11" s="1"/>
  <c r="E10" i="5"/>
  <c r="F10" i="5" s="1"/>
  <c r="I10" i="5"/>
  <c r="J10" i="5" s="1"/>
  <c r="F18" i="11"/>
  <c r="F19" i="11" s="1"/>
  <c r="F23" i="11"/>
  <c r="F24" i="11" s="1"/>
  <c r="F14" i="10"/>
  <c r="F18" i="10" s="1"/>
  <c r="F19" i="10" s="1"/>
  <c r="F22" i="10"/>
  <c r="I9" i="5"/>
  <c r="J9" i="5" s="1"/>
  <c r="F23" i="10"/>
  <c r="F24" i="10" s="1"/>
  <c r="F14" i="9"/>
  <c r="I8" i="5"/>
  <c r="J8" i="5" s="1"/>
  <c r="F18" i="9"/>
  <c r="F19" i="9" s="1"/>
  <c r="F22" i="9"/>
  <c r="F23" i="9"/>
  <c r="F24" i="9" s="1"/>
  <c r="B7" i="5"/>
  <c r="I4" i="8"/>
  <c r="I5" i="8" s="1"/>
  <c r="I6" i="8" s="1"/>
  <c r="F18" i="8"/>
  <c r="F19" i="8" s="1"/>
  <c r="F22" i="8"/>
  <c r="F23" i="8" s="1"/>
  <c r="F24" i="8" s="1"/>
  <c r="B6" i="5"/>
  <c r="I4" i="7"/>
  <c r="I5" i="7" s="1"/>
  <c r="I6" i="7" s="1"/>
  <c r="F18" i="7"/>
  <c r="F19" i="7" s="1"/>
  <c r="F22" i="7"/>
  <c r="F23" i="7" s="1"/>
  <c r="F24" i="7" s="1"/>
  <c r="B5" i="5"/>
  <c r="I4" i="6"/>
  <c r="I5" i="6" s="1"/>
  <c r="I6" i="6" s="1"/>
  <c r="F18" i="6"/>
  <c r="F19" i="6" s="1"/>
  <c r="F22" i="6"/>
  <c r="F23" i="6" s="1"/>
  <c r="F24" i="6" s="1"/>
  <c r="B4" i="5"/>
  <c r="I4" i="4"/>
  <c r="I5" i="4" s="1"/>
  <c r="I6" i="4" s="1"/>
  <c r="F18" i="4"/>
  <c r="F19" i="4" s="1"/>
  <c r="F22" i="4"/>
  <c r="F23" i="4"/>
  <c r="F24" i="4" s="1"/>
  <c r="B3" i="5"/>
  <c r="F18" i="3"/>
  <c r="F19" i="3" s="1"/>
  <c r="I4" i="3"/>
  <c r="I5" i="3" s="1"/>
  <c r="I6" i="3" s="1"/>
  <c r="F22" i="3"/>
  <c r="F23" i="3" s="1"/>
  <c r="F24" i="3" s="1"/>
  <c r="E20" i="5"/>
  <c r="F20" i="5" s="1"/>
  <c r="I20" i="5"/>
  <c r="J20" i="5" s="1"/>
  <c r="L4" i="5"/>
  <c r="M3" i="5"/>
  <c r="L2" i="5"/>
  <c r="M2" i="5"/>
  <c r="N2" i="5" s="1"/>
  <c r="L3" i="5"/>
  <c r="N20" i="5"/>
  <c r="E5" i="5"/>
  <c r="F5" i="5" s="1"/>
  <c r="E6" i="5"/>
  <c r="F6" i="5" s="1"/>
  <c r="E7" i="5"/>
  <c r="F7" i="5" s="1"/>
  <c r="N14" i="5"/>
  <c r="N11" i="5"/>
  <c r="N9" i="5"/>
  <c r="N10" i="5"/>
  <c r="N6" i="5"/>
  <c r="N8" i="5"/>
  <c r="N4" i="5"/>
  <c r="I4" i="5"/>
  <c r="J4" i="5" s="1"/>
  <c r="E4" i="5"/>
  <c r="F4" i="5" s="1"/>
  <c r="I2" i="5"/>
  <c r="J2" i="5" s="1"/>
  <c r="E2" i="5"/>
  <c r="F2" i="5" s="1"/>
  <c r="E3" i="5"/>
  <c r="F3" i="5" s="1"/>
  <c r="I3" i="5"/>
  <c r="J3" i="5" s="1"/>
  <c r="N3" i="5"/>
  <c r="B14" i="5" l="1"/>
  <c r="E14" i="5" s="1"/>
  <c r="F14" i="5" s="1"/>
  <c r="I4" i="15"/>
  <c r="I5" i="15" s="1"/>
  <c r="I6" i="15" s="1"/>
  <c r="B9" i="5"/>
  <c r="E9" i="5" s="1"/>
  <c r="F9" i="5" s="1"/>
  <c r="I4" i="10"/>
  <c r="I5" i="10" s="1"/>
  <c r="I6" i="10" s="1"/>
  <c r="I4" i="9"/>
  <c r="I5" i="9" s="1"/>
  <c r="I6" i="9" s="1"/>
  <c r="B8" i="5"/>
  <c r="E8" i="5" s="1"/>
  <c r="F8" i="5" s="1"/>
</calcChain>
</file>

<file path=xl/sharedStrings.xml><?xml version="1.0" encoding="utf-8"?>
<sst xmlns="http://schemas.openxmlformats.org/spreadsheetml/2006/main" count="447" uniqueCount="68">
  <si>
    <t>Item Number</t>
  </si>
  <si>
    <t>Item Name</t>
  </si>
  <si>
    <t>Cost per unit (kg, ml etc)</t>
  </si>
  <si>
    <t>Butcher</t>
  </si>
  <si>
    <t>Chicken thighs</t>
  </si>
  <si>
    <t>Quantity</t>
  </si>
  <si>
    <t>Cost per dish</t>
  </si>
  <si>
    <t>Veg supplier</t>
  </si>
  <si>
    <t>Supplier name</t>
  </si>
  <si>
    <t>Lemons</t>
  </si>
  <si>
    <t>Thyme</t>
  </si>
  <si>
    <t>Dairy</t>
  </si>
  <si>
    <t>Cream</t>
  </si>
  <si>
    <t>Potatoes</t>
  </si>
  <si>
    <t>Button mushrooms</t>
  </si>
  <si>
    <t>Asparagus</t>
  </si>
  <si>
    <t>Total Cost</t>
  </si>
  <si>
    <t>NET Menu Price</t>
  </si>
  <si>
    <t>Menu Price</t>
  </si>
  <si>
    <t>Profit</t>
  </si>
  <si>
    <t>GP</t>
  </si>
  <si>
    <t>Target GP</t>
  </si>
  <si>
    <t>Target Cost</t>
  </si>
  <si>
    <t>Variance</t>
  </si>
  <si>
    <t>Target Profit</t>
  </si>
  <si>
    <t>Menu Item</t>
  </si>
  <si>
    <t>Spec 1</t>
  </si>
  <si>
    <t>Required GP</t>
  </si>
  <si>
    <t>Required Cost</t>
  </si>
  <si>
    <t>Required NET Menu Price</t>
  </si>
  <si>
    <t>Menu Price inc VAT</t>
  </si>
  <si>
    <t>Actual GP</t>
  </si>
  <si>
    <t>Spec 2</t>
  </si>
  <si>
    <t>Target Cost %</t>
  </si>
  <si>
    <t>Spec 3</t>
  </si>
  <si>
    <t>Spec 4</t>
  </si>
  <si>
    <t>Spec 5</t>
  </si>
  <si>
    <t>Spec 6</t>
  </si>
  <si>
    <t>Spec 7</t>
  </si>
  <si>
    <t>Spec 8</t>
  </si>
  <si>
    <t>Spec 9</t>
  </si>
  <si>
    <t>Spec 10</t>
  </si>
  <si>
    <t>Spec 11</t>
  </si>
  <si>
    <t>Spec 12</t>
  </si>
  <si>
    <t>Spec 13</t>
  </si>
  <si>
    <t>Spec 14</t>
  </si>
  <si>
    <t>Spec 15</t>
  </si>
  <si>
    <t>Spec 16</t>
  </si>
  <si>
    <t>Spec 17</t>
  </si>
  <si>
    <t>Spec 18</t>
  </si>
  <si>
    <t>Spec 19</t>
  </si>
  <si>
    <t>Spec 20</t>
  </si>
  <si>
    <t>Change to Menu Price inc VAT</t>
  </si>
  <si>
    <t>GP and Target Price Calculator</t>
  </si>
  <si>
    <t>Fill out the supplier prices sheet making sure to enter the cost per KG, ML or Unit</t>
  </si>
  <si>
    <t>You can replace the "item number" if needs be, so long as it is unique to that item</t>
  </si>
  <si>
    <t>On Spec 1, enter the item number into column "B"</t>
  </si>
  <si>
    <t>The spreadsheet will pick up the item name and cost from the "Supplier prices" sheet</t>
  </si>
  <si>
    <t>Insert any extra lines needed for ingredients and copy down the formulae from the corresponding cells</t>
  </si>
  <si>
    <t>Enter the your target GP % into cell I2</t>
  </si>
  <si>
    <t>The sheet will automatically populate your actual GP, target cost and your required NET and GROSS menu price</t>
  </si>
  <si>
    <t>All figures will be pulled into the "Overview" Sheet</t>
  </si>
  <si>
    <t>1a</t>
  </si>
  <si>
    <t>These costs should be entered NET (excluding VAT)</t>
  </si>
  <si>
    <t xml:space="preserve">The Overview sheet gives you a full view of how each menu item is performing, </t>
  </si>
  <si>
    <t>how far away from your target cost you are and what you need to increase your menu price by to hit your GP</t>
  </si>
  <si>
    <t>Enter the quantity used in column "E"</t>
  </si>
  <si>
    <t>Note: enter quantity as a decimal e.g. if you use 100g of chicken and order in by the KG, enter 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</si>
</sst>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4" fontId="0" fillId="0" borderId="0" xfId="0" applyNumberFormat="1"/>
    <xf numFmtId="10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1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A9EBD-740E-4865-A3B7-39888B833DB5}">
  <dimension ref="A1:K47"/>
  <sheetViews>
    <sheetView tabSelected="1" workbookViewId="0">
      <selection activeCell="B13" sqref="B13"/>
    </sheetView>
  </sheetViews>
  <sheetFormatPr defaultColWidth="0" defaultRowHeight="14.4" zeroHeight="1" x14ac:dyDescent="0.3"/>
  <cols>
    <col min="1" max="12" width="8.88671875" customWidth="1"/>
    <col min="13" max="16384" width="8.88671875" hidden="1"/>
  </cols>
  <sheetData>
    <row r="1" spans="1:11" x14ac:dyDescent="0.3"/>
    <row r="2" spans="1:11" ht="14.4" customHeight="1" x14ac:dyDescent="0.3">
      <c r="A2" s="6"/>
      <c r="B2" s="4" t="s">
        <v>53</v>
      </c>
      <c r="C2" s="4"/>
      <c r="D2" s="4"/>
      <c r="E2" s="4"/>
      <c r="F2" s="4"/>
      <c r="G2" s="4"/>
      <c r="H2" s="4"/>
      <c r="I2" s="4"/>
      <c r="J2" s="4"/>
      <c r="K2" s="4"/>
    </row>
    <row r="3" spans="1:11" ht="14.4" customHeight="1" x14ac:dyDescent="0.3">
      <c r="A3" s="6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4" customHeight="1" x14ac:dyDescent="0.3">
      <c r="A4" s="6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4.4" customHeight="1" x14ac:dyDescent="0.3">
      <c r="A5" s="6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3"/>
    <row r="7" spans="1:11" x14ac:dyDescent="0.3">
      <c r="A7">
        <v>1</v>
      </c>
      <c r="B7" t="s">
        <v>54</v>
      </c>
    </row>
    <row r="8" spans="1:11" x14ac:dyDescent="0.3">
      <c r="A8" s="5" t="s">
        <v>62</v>
      </c>
      <c r="B8" t="s">
        <v>63</v>
      </c>
    </row>
    <row r="9" spans="1:11" x14ac:dyDescent="0.3">
      <c r="A9">
        <v>2</v>
      </c>
      <c r="B9" t="s">
        <v>55</v>
      </c>
    </row>
    <row r="10" spans="1:11" x14ac:dyDescent="0.3">
      <c r="A10">
        <v>3</v>
      </c>
      <c r="B10" t="s">
        <v>56</v>
      </c>
    </row>
    <row r="11" spans="1:11" x14ac:dyDescent="0.3">
      <c r="A11">
        <v>4</v>
      </c>
      <c r="B11" t="s">
        <v>66</v>
      </c>
    </row>
    <row r="12" spans="1:11" x14ac:dyDescent="0.3">
      <c r="B12" t="s">
        <v>67</v>
      </c>
    </row>
    <row r="13" spans="1:11" x14ac:dyDescent="0.3">
      <c r="A13">
        <v>5</v>
      </c>
      <c r="B13" t="s">
        <v>57</v>
      </c>
    </row>
    <row r="14" spans="1:11" x14ac:dyDescent="0.3">
      <c r="A14">
        <v>6</v>
      </c>
      <c r="B14" t="s">
        <v>58</v>
      </c>
    </row>
    <row r="15" spans="1:11" x14ac:dyDescent="0.3">
      <c r="A15">
        <v>7</v>
      </c>
      <c r="B15" t="s">
        <v>59</v>
      </c>
    </row>
    <row r="16" spans="1:11" x14ac:dyDescent="0.3">
      <c r="A16">
        <v>8</v>
      </c>
      <c r="B16" t="s">
        <v>60</v>
      </c>
    </row>
    <row r="17" spans="1:2" x14ac:dyDescent="0.3">
      <c r="A17">
        <v>9</v>
      </c>
      <c r="B17" t="s">
        <v>61</v>
      </c>
    </row>
    <row r="18" spans="1:2" x14ac:dyDescent="0.3">
      <c r="A18">
        <v>10</v>
      </c>
      <c r="B18" t="s">
        <v>64</v>
      </c>
    </row>
    <row r="19" spans="1:2" x14ac:dyDescent="0.3">
      <c r="B19" t="s">
        <v>65</v>
      </c>
    </row>
    <row r="20" spans="1:2" x14ac:dyDescent="0.3"/>
    <row r="21" spans="1:2" x14ac:dyDescent="0.3"/>
    <row r="22" spans="1:2" x14ac:dyDescent="0.3"/>
    <row r="23" spans="1:2" x14ac:dyDescent="0.3"/>
    <row r="24" spans="1:2" x14ac:dyDescent="0.3"/>
    <row r="25" spans="1:2" x14ac:dyDescent="0.3"/>
    <row r="26" spans="1:2" x14ac:dyDescent="0.3"/>
    <row r="27" spans="1:2" x14ac:dyDescent="0.3"/>
    <row r="28" spans="1:2" x14ac:dyDescent="0.3"/>
    <row r="29" spans="1:2" x14ac:dyDescent="0.3"/>
    <row r="30" spans="1:2" x14ac:dyDescent="0.3"/>
    <row r="31" spans="1:2" x14ac:dyDescent="0.3"/>
    <row r="32" spans="1:2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</sheetData>
  <mergeCells count="1">
    <mergeCell ref="B2:K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CD013-A19F-4ED3-844E-C16701EFFED5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85" priority="3" operator="lessThan">
      <formula>0</formula>
    </cfRule>
    <cfRule type="cellIs" dxfId="84" priority="4" operator="greaterThan">
      <formula>0</formula>
    </cfRule>
  </conditionalFormatting>
  <conditionalFormatting sqref="I6">
    <cfRule type="cellIs" dxfId="83" priority="1" operator="lessThan">
      <formula>0</formula>
    </cfRule>
    <cfRule type="cellIs" dxfId="82" priority="2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E9E26-B445-4C75-A35E-1D7AA507DA6F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79" priority="3" operator="lessThan">
      <formula>0</formula>
    </cfRule>
    <cfRule type="cellIs" dxfId="78" priority="4" operator="greaterThan">
      <formula>0</formula>
    </cfRule>
  </conditionalFormatting>
  <conditionalFormatting sqref="I6">
    <cfRule type="cellIs" dxfId="77" priority="1" operator="lessThan">
      <formula>0</formula>
    </cfRule>
    <cfRule type="cellIs" dxfId="76" priority="2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E90B9-E333-4A84-B020-BC63DDBD40B6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73" priority="3" operator="lessThan">
      <formula>0</formula>
    </cfRule>
    <cfRule type="cellIs" dxfId="72" priority="4" operator="greaterThan">
      <formula>0</formula>
    </cfRule>
  </conditionalFormatting>
  <conditionalFormatting sqref="I6">
    <cfRule type="cellIs" dxfId="71" priority="1" operator="lessThan">
      <formula>0</formula>
    </cfRule>
    <cfRule type="cellIs" dxfId="70" priority="2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03F3C-D4D5-41D1-97DE-D97D6C405CF7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67" priority="3" operator="lessThan">
      <formula>0</formula>
    </cfRule>
    <cfRule type="cellIs" dxfId="66" priority="4" operator="greaterThan">
      <formula>0</formula>
    </cfRule>
  </conditionalFormatting>
  <conditionalFormatting sqref="I6">
    <cfRule type="cellIs" dxfId="65" priority="1" operator="lessThan">
      <formula>0</formula>
    </cfRule>
    <cfRule type="cellIs" dxfId="64" priority="2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99F82-DFFE-4F02-AACA-F69E55C2F6E1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61" priority="3" operator="lessThan">
      <formula>0</formula>
    </cfRule>
    <cfRule type="cellIs" dxfId="60" priority="4" operator="greaterThan">
      <formula>0</formula>
    </cfRule>
  </conditionalFormatting>
  <conditionalFormatting sqref="I6">
    <cfRule type="cellIs" dxfId="59" priority="1" operator="lessThan">
      <formula>0</formula>
    </cfRule>
    <cfRule type="cellIs" dxfId="58" priority="2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DA35A-C338-4D99-A9ED-747CF013880D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55" priority="3" operator="lessThan">
      <formula>0</formula>
    </cfRule>
    <cfRule type="cellIs" dxfId="54" priority="4" operator="greaterThan">
      <formula>0</formula>
    </cfRule>
  </conditionalFormatting>
  <conditionalFormatting sqref="I6">
    <cfRule type="cellIs" dxfId="53" priority="1" operator="lessThan">
      <formula>0</formula>
    </cfRule>
    <cfRule type="cellIs" dxfId="52" priority="2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5B62-500B-488A-ABAA-7A2AD75B145B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49" priority="3" operator="lessThan">
      <formula>0</formula>
    </cfRule>
    <cfRule type="cellIs" dxfId="48" priority="4" operator="greaterThan">
      <formula>0</formula>
    </cfRule>
  </conditionalFormatting>
  <conditionalFormatting sqref="I6">
    <cfRule type="cellIs" dxfId="47" priority="1" operator="lessThan">
      <formula>0</formula>
    </cfRule>
    <cfRule type="cellIs" dxfId="46" priority="2" operator="greater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9AAE7-9FD0-4879-8615-B1D79713FE81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43" priority="3" operator="lessThan">
      <formula>0</formula>
    </cfRule>
    <cfRule type="cellIs" dxfId="42" priority="4" operator="greaterThan">
      <formula>0</formula>
    </cfRule>
  </conditionalFormatting>
  <conditionalFormatting sqref="I6">
    <cfRule type="cellIs" dxfId="41" priority="1" operator="lessThan">
      <formula>0</formula>
    </cfRule>
    <cfRule type="cellIs" dxfId="40" priority="2" operator="greaterThan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EF9F8-0260-4364-9B1D-BDEF5BAD1486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37" priority="3" operator="lessThan">
      <formula>0</formula>
    </cfRule>
    <cfRule type="cellIs" dxfId="36" priority="4" operator="greaterThan">
      <formula>0</formula>
    </cfRule>
  </conditionalFormatting>
  <conditionalFormatting sqref="I6">
    <cfRule type="cellIs" dxfId="35" priority="1" operator="lessThan">
      <formula>0</formula>
    </cfRule>
    <cfRule type="cellIs" dxfId="34" priority="2" operator="greater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5C194-559E-4C1E-B897-4B5A65DD2F8D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31" priority="3" operator="lessThan">
      <formula>0</formula>
    </cfRule>
    <cfRule type="cellIs" dxfId="30" priority="4" operator="greaterThan">
      <formula>0</formula>
    </cfRule>
  </conditionalFormatting>
  <conditionalFormatting sqref="I6">
    <cfRule type="cellIs" dxfId="29" priority="1" operator="lessThan">
      <formula>0</formula>
    </cfRule>
    <cfRule type="cellIs" dxfId="28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973CA-0635-42D6-A443-401B94552D4E}">
  <dimension ref="A1:N21"/>
  <sheetViews>
    <sheetView workbookViewId="0">
      <selection activeCell="B28" sqref="B28"/>
    </sheetView>
  </sheetViews>
  <sheetFormatPr defaultRowHeight="14.4" x14ac:dyDescent="0.3"/>
  <cols>
    <col min="1" max="1" width="9.88671875" bestFit="1" customWidth="1"/>
    <col min="2" max="2" width="9.33203125" bestFit="1" customWidth="1"/>
    <col min="3" max="3" width="10.109375" bestFit="1" customWidth="1"/>
    <col min="4" max="4" width="14" bestFit="1" customWidth="1"/>
    <col min="9" max="9" width="11.21875" bestFit="1" customWidth="1"/>
    <col min="10" max="10" width="10.33203125" bestFit="1" customWidth="1"/>
    <col min="11" max="11" width="8.109375" bestFit="1" customWidth="1"/>
    <col min="12" max="12" width="21.88671875" bestFit="1" customWidth="1"/>
    <col min="13" max="13" width="16.6640625" bestFit="1" customWidth="1"/>
    <col min="14" max="14" width="25.6640625" bestFit="1" customWidth="1"/>
  </cols>
  <sheetData>
    <row r="1" spans="1:14" x14ac:dyDescent="0.3">
      <c r="A1" t="s">
        <v>25</v>
      </c>
      <c r="B1" t="s">
        <v>16</v>
      </c>
      <c r="C1" t="s">
        <v>18</v>
      </c>
      <c r="D1" t="s">
        <v>17</v>
      </c>
      <c r="E1" t="s">
        <v>19</v>
      </c>
      <c r="F1" t="s">
        <v>31</v>
      </c>
      <c r="G1" t="s">
        <v>21</v>
      </c>
      <c r="H1" t="s">
        <v>33</v>
      </c>
      <c r="I1" t="s">
        <v>24</v>
      </c>
      <c r="J1" t="s">
        <v>22</v>
      </c>
      <c r="K1" t="s">
        <v>23</v>
      </c>
      <c r="L1" t="s">
        <v>29</v>
      </c>
      <c r="M1" t="s">
        <v>30</v>
      </c>
      <c r="N1" t="s">
        <v>52</v>
      </c>
    </row>
    <row r="2" spans="1:14" x14ac:dyDescent="0.3">
      <c r="A2" t="s">
        <v>26</v>
      </c>
      <c r="B2" s="1">
        <f>'Spec 1'!F14</f>
        <v>2.6450000000000005</v>
      </c>
      <c r="C2" s="1">
        <f>'Spec 1'!F15</f>
        <v>12</v>
      </c>
      <c r="D2" s="1">
        <f>C2/1.2</f>
        <v>10</v>
      </c>
      <c r="E2" s="1">
        <f>D2-B2</f>
        <v>7.3549999999999995</v>
      </c>
      <c r="F2" s="2">
        <f>E2/D2</f>
        <v>0.73549999999999993</v>
      </c>
      <c r="G2" s="3">
        <v>0.75</v>
      </c>
      <c r="H2" s="3">
        <f>1-G2</f>
        <v>0.25</v>
      </c>
      <c r="I2" s="1">
        <f>D2*G2</f>
        <v>7.5</v>
      </c>
      <c r="J2" s="1">
        <f>D2-I2</f>
        <v>2.5</v>
      </c>
      <c r="K2" s="1">
        <f>'Spec 1'!F24</f>
        <v>-0.14500000000000046</v>
      </c>
      <c r="L2" s="1">
        <f>'Spec 1'!I4</f>
        <v>10.580000000000002</v>
      </c>
      <c r="M2" s="1">
        <f>'Spec 1'!I5</f>
        <v>12.696000000000002</v>
      </c>
      <c r="N2" s="1">
        <f>M2-C2</f>
        <v>0.69600000000000151</v>
      </c>
    </row>
    <row r="3" spans="1:14" x14ac:dyDescent="0.3">
      <c r="A3" t="s">
        <v>32</v>
      </c>
      <c r="B3" s="1">
        <f>'Spec 2'!F14</f>
        <v>2.6450000000000005</v>
      </c>
      <c r="C3" s="1">
        <f>'Spec 2'!F15</f>
        <v>12</v>
      </c>
      <c r="D3" s="1">
        <f>C3/1.2</f>
        <v>10</v>
      </c>
      <c r="E3" s="1">
        <f t="shared" ref="E3:E20" si="0">D3-B3</f>
        <v>7.3549999999999995</v>
      </c>
      <c r="F3" s="2">
        <f t="shared" ref="F3:F20" si="1">E3/D3</f>
        <v>0.73549999999999993</v>
      </c>
      <c r="H3" s="3">
        <f t="shared" ref="H3:H21" si="2">1-G3</f>
        <v>1</v>
      </c>
      <c r="I3" s="1">
        <f t="shared" ref="I3:I20" si="3">D3*G3</f>
        <v>0</v>
      </c>
      <c r="J3" s="1">
        <f t="shared" ref="J3:J20" si="4">D3-I3</f>
        <v>10</v>
      </c>
      <c r="K3" s="1">
        <f>'Spec 1'!F25</f>
        <v>0</v>
      </c>
      <c r="L3" s="1">
        <f>'Spec 1'!I5</f>
        <v>12.696000000000002</v>
      </c>
      <c r="M3" s="1">
        <f>'Spec 1'!I6</f>
        <v>-0.69600000000000151</v>
      </c>
      <c r="N3" s="1">
        <f t="shared" ref="N3:N20" si="5">M3-C3</f>
        <v>-12.696000000000002</v>
      </c>
    </row>
    <row r="4" spans="1:14" x14ac:dyDescent="0.3">
      <c r="A4" t="s">
        <v>34</v>
      </c>
      <c r="B4" s="1">
        <f>'Spec 3'!F14</f>
        <v>2.6450000000000005</v>
      </c>
      <c r="C4" s="1">
        <f>'Spec 3'!F15</f>
        <v>12</v>
      </c>
      <c r="D4" s="1">
        <f>C4/1.2</f>
        <v>10</v>
      </c>
      <c r="E4" s="1">
        <f t="shared" si="0"/>
        <v>7.3549999999999995</v>
      </c>
      <c r="F4" s="2">
        <f t="shared" si="1"/>
        <v>0.73549999999999993</v>
      </c>
      <c r="H4" s="3">
        <f t="shared" si="2"/>
        <v>1</v>
      </c>
      <c r="I4" s="1">
        <f t="shared" si="3"/>
        <v>0</v>
      </c>
      <c r="J4" s="1">
        <f t="shared" si="4"/>
        <v>10</v>
      </c>
      <c r="K4" s="1">
        <f>'Spec 1'!F26</f>
        <v>0</v>
      </c>
      <c r="L4" s="1">
        <f>'Spec 1'!I6</f>
        <v>-0.69600000000000151</v>
      </c>
      <c r="M4" s="1">
        <f>'Spec 1'!I25</f>
        <v>0</v>
      </c>
      <c r="N4" s="1">
        <f t="shared" si="5"/>
        <v>-12</v>
      </c>
    </row>
    <row r="5" spans="1:14" x14ac:dyDescent="0.3">
      <c r="A5" t="s">
        <v>35</v>
      </c>
      <c r="B5" s="1">
        <f>'Spec 4'!F14</f>
        <v>2.6450000000000005</v>
      </c>
      <c r="C5" s="1">
        <f>'Spec 4'!F15</f>
        <v>12</v>
      </c>
      <c r="D5" s="1">
        <f t="shared" ref="D5:D21" si="6">C5/1.2</f>
        <v>10</v>
      </c>
      <c r="E5" s="1">
        <f t="shared" si="0"/>
        <v>7.3549999999999995</v>
      </c>
      <c r="F5" s="2">
        <f t="shared" si="1"/>
        <v>0.73549999999999993</v>
      </c>
      <c r="H5" s="3">
        <f t="shared" si="2"/>
        <v>1</v>
      </c>
      <c r="I5" s="1">
        <f t="shared" si="3"/>
        <v>0</v>
      </c>
      <c r="J5" s="1">
        <f t="shared" si="4"/>
        <v>10</v>
      </c>
      <c r="K5" s="1">
        <f>'Spec 1'!F27</f>
        <v>0</v>
      </c>
      <c r="L5" s="1">
        <f>'Spec 1'!I25</f>
        <v>0</v>
      </c>
      <c r="M5" s="1">
        <f>'Spec 1'!I26</f>
        <v>0</v>
      </c>
      <c r="N5" s="1">
        <f t="shared" si="5"/>
        <v>-12</v>
      </c>
    </row>
    <row r="6" spans="1:14" x14ac:dyDescent="0.3">
      <c r="A6" t="s">
        <v>36</v>
      </c>
      <c r="B6" s="1">
        <f>'Spec 5'!F14</f>
        <v>2.6450000000000005</v>
      </c>
      <c r="C6" s="1">
        <f>'Spec 5'!F15</f>
        <v>12</v>
      </c>
      <c r="D6" s="1">
        <f t="shared" si="6"/>
        <v>10</v>
      </c>
      <c r="E6" s="1">
        <f t="shared" si="0"/>
        <v>7.3549999999999995</v>
      </c>
      <c r="F6" s="2">
        <f t="shared" si="1"/>
        <v>0.73549999999999993</v>
      </c>
      <c r="H6" s="3">
        <f t="shared" si="2"/>
        <v>1</v>
      </c>
      <c r="I6" s="1">
        <f t="shared" si="3"/>
        <v>0</v>
      </c>
      <c r="J6" s="1">
        <f t="shared" si="4"/>
        <v>10</v>
      </c>
      <c r="K6" s="1">
        <f>'Spec 1'!F28</f>
        <v>0</v>
      </c>
      <c r="L6" s="1">
        <f>'Spec 1'!I26</f>
        <v>0</v>
      </c>
      <c r="M6" s="1">
        <f>'Spec 1'!I27</f>
        <v>0</v>
      </c>
      <c r="N6" s="1">
        <f t="shared" si="5"/>
        <v>-12</v>
      </c>
    </row>
    <row r="7" spans="1:14" x14ac:dyDescent="0.3">
      <c r="A7" t="s">
        <v>37</v>
      </c>
      <c r="B7" s="1">
        <f>'Spec 6'!F14</f>
        <v>2.6450000000000005</v>
      </c>
      <c r="C7" s="1">
        <f>'Spec 6'!F15</f>
        <v>12</v>
      </c>
      <c r="D7" s="1">
        <f t="shared" si="6"/>
        <v>10</v>
      </c>
      <c r="E7" s="1">
        <f t="shared" si="0"/>
        <v>7.3549999999999995</v>
      </c>
      <c r="F7" s="2">
        <f t="shared" si="1"/>
        <v>0.73549999999999993</v>
      </c>
      <c r="H7" s="3">
        <f t="shared" si="2"/>
        <v>1</v>
      </c>
      <c r="I7" s="1">
        <f t="shared" si="3"/>
        <v>0</v>
      </c>
      <c r="J7" s="1">
        <f t="shared" si="4"/>
        <v>10</v>
      </c>
      <c r="K7" s="1">
        <f>'Spec 1'!F29</f>
        <v>0</v>
      </c>
      <c r="L7" s="1">
        <f>'Spec 1'!I27</f>
        <v>0</v>
      </c>
      <c r="M7" s="1">
        <f>'Spec 1'!I28</f>
        <v>0</v>
      </c>
      <c r="N7" s="1">
        <f t="shared" si="5"/>
        <v>-12</v>
      </c>
    </row>
    <row r="8" spans="1:14" x14ac:dyDescent="0.3">
      <c r="A8" t="s">
        <v>38</v>
      </c>
      <c r="B8" s="1">
        <f>'Spec 7'!F14</f>
        <v>2.6450000000000005</v>
      </c>
      <c r="C8" s="1">
        <f>'Spec 7'!F15</f>
        <v>12</v>
      </c>
      <c r="D8" s="1">
        <f t="shared" si="6"/>
        <v>10</v>
      </c>
      <c r="E8" s="1">
        <f t="shared" si="0"/>
        <v>7.3549999999999995</v>
      </c>
      <c r="F8" s="2">
        <f t="shared" si="1"/>
        <v>0.73549999999999993</v>
      </c>
      <c r="H8" s="3">
        <f t="shared" si="2"/>
        <v>1</v>
      </c>
      <c r="I8" s="1">
        <f t="shared" si="3"/>
        <v>0</v>
      </c>
      <c r="J8" s="1">
        <f t="shared" si="4"/>
        <v>10</v>
      </c>
      <c r="K8" s="1">
        <f>'Spec 1'!F30</f>
        <v>0</v>
      </c>
      <c r="L8" s="1">
        <f>'Spec 1'!I28</f>
        <v>0</v>
      </c>
      <c r="M8" s="1">
        <f>'Spec 1'!I29</f>
        <v>0</v>
      </c>
      <c r="N8" s="1">
        <f t="shared" si="5"/>
        <v>-12</v>
      </c>
    </row>
    <row r="9" spans="1:14" x14ac:dyDescent="0.3">
      <c r="A9" t="s">
        <v>39</v>
      </c>
      <c r="B9" s="1">
        <f>'Spec 8'!F14</f>
        <v>2.6450000000000005</v>
      </c>
      <c r="C9" s="1">
        <f>'Spec 8'!F15</f>
        <v>12</v>
      </c>
      <c r="D9" s="1">
        <f t="shared" si="6"/>
        <v>10</v>
      </c>
      <c r="E9" s="1">
        <f t="shared" si="0"/>
        <v>7.3549999999999995</v>
      </c>
      <c r="F9" s="2">
        <f t="shared" si="1"/>
        <v>0.73549999999999993</v>
      </c>
      <c r="H9" s="3">
        <f t="shared" si="2"/>
        <v>1</v>
      </c>
      <c r="I9" s="1">
        <f t="shared" si="3"/>
        <v>0</v>
      </c>
      <c r="J9" s="1">
        <f t="shared" si="4"/>
        <v>10</v>
      </c>
      <c r="K9" s="1">
        <f>'Spec 1'!F31</f>
        <v>0</v>
      </c>
      <c r="L9" s="1">
        <f>'Spec 1'!I29</f>
        <v>0</v>
      </c>
      <c r="M9" s="1">
        <f>'Spec 1'!I30</f>
        <v>0</v>
      </c>
      <c r="N9" s="1">
        <f t="shared" si="5"/>
        <v>-12</v>
      </c>
    </row>
    <row r="10" spans="1:14" x14ac:dyDescent="0.3">
      <c r="A10" t="s">
        <v>40</v>
      </c>
      <c r="B10" s="1">
        <f>'Spec 9'!F14</f>
        <v>2.6450000000000005</v>
      </c>
      <c r="C10" s="1">
        <f>'Spec 9'!F15</f>
        <v>12</v>
      </c>
      <c r="D10" s="1">
        <f t="shared" si="6"/>
        <v>10</v>
      </c>
      <c r="E10" s="1">
        <f t="shared" si="0"/>
        <v>7.3549999999999995</v>
      </c>
      <c r="F10" s="2">
        <f t="shared" si="1"/>
        <v>0.73549999999999993</v>
      </c>
      <c r="H10" s="3">
        <f t="shared" si="2"/>
        <v>1</v>
      </c>
      <c r="I10" s="1">
        <f t="shared" si="3"/>
        <v>0</v>
      </c>
      <c r="J10" s="1">
        <f t="shared" si="4"/>
        <v>10</v>
      </c>
      <c r="K10" s="1">
        <f>'Spec 1'!F32</f>
        <v>0</v>
      </c>
      <c r="L10" s="1">
        <f>'Spec 1'!I30</f>
        <v>0</v>
      </c>
      <c r="M10" s="1">
        <f>'Spec 1'!I31</f>
        <v>0</v>
      </c>
      <c r="N10" s="1">
        <f t="shared" si="5"/>
        <v>-12</v>
      </c>
    </row>
    <row r="11" spans="1:14" x14ac:dyDescent="0.3">
      <c r="A11" t="s">
        <v>41</v>
      </c>
      <c r="B11" s="1">
        <f>'Spec 10'!F14</f>
        <v>2.6450000000000005</v>
      </c>
      <c r="C11" s="1">
        <f>'Spec 10'!F15</f>
        <v>12</v>
      </c>
      <c r="D11" s="1">
        <f t="shared" si="6"/>
        <v>10</v>
      </c>
      <c r="E11" s="1">
        <f t="shared" si="0"/>
        <v>7.3549999999999995</v>
      </c>
      <c r="F11" s="2">
        <f t="shared" si="1"/>
        <v>0.73549999999999993</v>
      </c>
      <c r="H11" s="3">
        <f t="shared" si="2"/>
        <v>1</v>
      </c>
      <c r="I11" s="1">
        <f t="shared" si="3"/>
        <v>0</v>
      </c>
      <c r="J11" s="1">
        <f t="shared" si="4"/>
        <v>10</v>
      </c>
      <c r="K11" s="1">
        <f>'Spec 1'!F33</f>
        <v>0</v>
      </c>
      <c r="L11" s="1">
        <f>'Spec 1'!I31</f>
        <v>0</v>
      </c>
      <c r="M11" s="1">
        <f>'Spec 1'!I32</f>
        <v>0</v>
      </c>
      <c r="N11" s="1">
        <f t="shared" si="5"/>
        <v>-12</v>
      </c>
    </row>
    <row r="12" spans="1:14" x14ac:dyDescent="0.3">
      <c r="A12" t="s">
        <v>42</v>
      </c>
      <c r="B12" s="1">
        <f>'Spec 11'!F14</f>
        <v>2.6450000000000005</v>
      </c>
      <c r="C12" s="1">
        <f>'Spec 11'!F15</f>
        <v>12</v>
      </c>
      <c r="D12" s="1">
        <f t="shared" si="6"/>
        <v>10</v>
      </c>
      <c r="E12" s="1">
        <f t="shared" si="0"/>
        <v>7.3549999999999995</v>
      </c>
      <c r="F12" s="2">
        <f t="shared" si="1"/>
        <v>0.73549999999999993</v>
      </c>
      <c r="H12" s="3">
        <f t="shared" si="2"/>
        <v>1</v>
      </c>
      <c r="I12" s="1">
        <f t="shared" si="3"/>
        <v>0</v>
      </c>
      <c r="J12" s="1">
        <f t="shared" si="4"/>
        <v>10</v>
      </c>
      <c r="K12" s="1">
        <f>'Spec 1'!F34</f>
        <v>0</v>
      </c>
      <c r="L12" s="1">
        <f>'Spec 1'!I32</f>
        <v>0</v>
      </c>
      <c r="M12" s="1">
        <f>'Spec 1'!I33</f>
        <v>0</v>
      </c>
      <c r="N12" s="1">
        <f t="shared" si="5"/>
        <v>-12</v>
      </c>
    </row>
    <row r="13" spans="1:14" x14ac:dyDescent="0.3">
      <c r="A13" t="s">
        <v>43</v>
      </c>
      <c r="B13" s="1">
        <f>'Spec 12'!F14</f>
        <v>2.6450000000000005</v>
      </c>
      <c r="C13" s="1">
        <f>'Spec 12'!F15</f>
        <v>12</v>
      </c>
      <c r="D13" s="1">
        <f t="shared" si="6"/>
        <v>10</v>
      </c>
      <c r="E13" s="1">
        <f t="shared" si="0"/>
        <v>7.3549999999999995</v>
      </c>
      <c r="F13" s="2">
        <f t="shared" si="1"/>
        <v>0.73549999999999993</v>
      </c>
      <c r="H13" s="3">
        <f t="shared" si="2"/>
        <v>1</v>
      </c>
      <c r="I13" s="1">
        <f t="shared" si="3"/>
        <v>0</v>
      </c>
      <c r="J13" s="1">
        <f t="shared" si="4"/>
        <v>10</v>
      </c>
      <c r="K13" s="1">
        <f>'Spec 1'!F35</f>
        <v>0</v>
      </c>
      <c r="L13" s="1">
        <f>'Spec 1'!I33</f>
        <v>0</v>
      </c>
      <c r="M13" s="1">
        <f>'Spec 1'!I34</f>
        <v>0</v>
      </c>
      <c r="N13" s="1">
        <f t="shared" si="5"/>
        <v>-12</v>
      </c>
    </row>
    <row r="14" spans="1:14" x14ac:dyDescent="0.3">
      <c r="A14" t="s">
        <v>44</v>
      </c>
      <c r="B14" s="1">
        <f>'Spec 13'!F14</f>
        <v>2.6450000000000005</v>
      </c>
      <c r="C14" s="1">
        <f>'Spec 13'!F15</f>
        <v>12</v>
      </c>
      <c r="D14" s="1">
        <f t="shared" si="6"/>
        <v>10</v>
      </c>
      <c r="E14" s="1">
        <f t="shared" si="0"/>
        <v>7.3549999999999995</v>
      </c>
      <c r="F14" s="2">
        <f t="shared" si="1"/>
        <v>0.73549999999999993</v>
      </c>
      <c r="H14" s="3">
        <f t="shared" si="2"/>
        <v>1</v>
      </c>
      <c r="I14" s="1">
        <f t="shared" si="3"/>
        <v>0</v>
      </c>
      <c r="J14" s="1">
        <f t="shared" si="4"/>
        <v>10</v>
      </c>
      <c r="K14" s="1">
        <f>'Spec 1'!F36</f>
        <v>0</v>
      </c>
      <c r="L14" s="1">
        <f>'Spec 1'!I34</f>
        <v>0</v>
      </c>
      <c r="M14" s="1">
        <f>'Spec 1'!I35</f>
        <v>0</v>
      </c>
      <c r="N14" s="1">
        <f t="shared" si="5"/>
        <v>-12</v>
      </c>
    </row>
    <row r="15" spans="1:14" x14ac:dyDescent="0.3">
      <c r="A15" t="s">
        <v>45</v>
      </c>
      <c r="B15" s="1">
        <f>'Spec 14'!F14</f>
        <v>2.6450000000000005</v>
      </c>
      <c r="C15" s="1">
        <f>'Spec 14'!F15</f>
        <v>12</v>
      </c>
      <c r="D15" s="1">
        <f t="shared" si="6"/>
        <v>10</v>
      </c>
      <c r="E15" s="1">
        <f t="shared" si="0"/>
        <v>7.3549999999999995</v>
      </c>
      <c r="F15" s="2">
        <f t="shared" si="1"/>
        <v>0.73549999999999993</v>
      </c>
      <c r="H15" s="3">
        <f t="shared" si="2"/>
        <v>1</v>
      </c>
      <c r="I15" s="1">
        <f t="shared" si="3"/>
        <v>0</v>
      </c>
      <c r="J15" s="1">
        <f t="shared" si="4"/>
        <v>10</v>
      </c>
      <c r="K15" s="1">
        <f>'Spec 1'!F37</f>
        <v>0</v>
      </c>
      <c r="L15" s="1">
        <f>'Spec 1'!I35</f>
        <v>0</v>
      </c>
      <c r="M15" s="1">
        <f>'Spec 1'!I36</f>
        <v>0</v>
      </c>
      <c r="N15" s="1">
        <f t="shared" si="5"/>
        <v>-12</v>
      </c>
    </row>
    <row r="16" spans="1:14" x14ac:dyDescent="0.3">
      <c r="A16" t="s">
        <v>46</v>
      </c>
      <c r="B16" s="1">
        <f>'Spec 15'!F14</f>
        <v>2.6450000000000005</v>
      </c>
      <c r="C16" s="1">
        <f>'Spec 15'!F15</f>
        <v>12</v>
      </c>
      <c r="D16" s="1">
        <f t="shared" si="6"/>
        <v>10</v>
      </c>
      <c r="E16" s="1">
        <f t="shared" si="0"/>
        <v>7.3549999999999995</v>
      </c>
      <c r="F16" s="2">
        <f t="shared" si="1"/>
        <v>0.73549999999999993</v>
      </c>
      <c r="H16" s="3">
        <f t="shared" si="2"/>
        <v>1</v>
      </c>
      <c r="I16" s="1">
        <f t="shared" si="3"/>
        <v>0</v>
      </c>
      <c r="J16" s="1">
        <f t="shared" si="4"/>
        <v>10</v>
      </c>
      <c r="K16" s="1">
        <f>'Spec 1'!F38</f>
        <v>0</v>
      </c>
      <c r="L16" s="1">
        <f>'Spec 1'!I36</f>
        <v>0</v>
      </c>
      <c r="M16" s="1">
        <f>'Spec 1'!I37</f>
        <v>0</v>
      </c>
      <c r="N16" s="1">
        <f t="shared" si="5"/>
        <v>-12</v>
      </c>
    </row>
    <row r="17" spans="1:14" x14ac:dyDescent="0.3">
      <c r="A17" t="s">
        <v>47</v>
      </c>
      <c r="B17" s="1">
        <f>'Spec 16'!F14</f>
        <v>2.6450000000000005</v>
      </c>
      <c r="C17" s="1">
        <f>'Spec 16'!F15</f>
        <v>12</v>
      </c>
      <c r="D17" s="1">
        <f t="shared" si="6"/>
        <v>10</v>
      </c>
      <c r="E17" s="1">
        <f t="shared" si="0"/>
        <v>7.3549999999999995</v>
      </c>
      <c r="F17" s="2">
        <f t="shared" si="1"/>
        <v>0.73549999999999993</v>
      </c>
      <c r="H17" s="3">
        <f t="shared" si="2"/>
        <v>1</v>
      </c>
      <c r="I17" s="1">
        <f t="shared" si="3"/>
        <v>0</v>
      </c>
      <c r="J17" s="1">
        <f t="shared" si="4"/>
        <v>10</v>
      </c>
      <c r="K17" s="1">
        <f>'Spec 1'!F39</f>
        <v>0</v>
      </c>
      <c r="L17" s="1">
        <f>'Spec 1'!I37</f>
        <v>0</v>
      </c>
      <c r="M17" s="1">
        <f>'Spec 1'!I38</f>
        <v>0</v>
      </c>
      <c r="N17" s="1">
        <f t="shared" si="5"/>
        <v>-12</v>
      </c>
    </row>
    <row r="18" spans="1:14" x14ac:dyDescent="0.3">
      <c r="A18" t="s">
        <v>48</v>
      </c>
      <c r="B18" s="1">
        <f>'Spec 17'!F14</f>
        <v>2.6450000000000005</v>
      </c>
      <c r="C18" s="1">
        <f>'Spec 17'!F15</f>
        <v>12</v>
      </c>
      <c r="D18" s="1">
        <f t="shared" si="6"/>
        <v>10</v>
      </c>
      <c r="E18" s="1">
        <f t="shared" si="0"/>
        <v>7.3549999999999995</v>
      </c>
      <c r="F18" s="2">
        <f t="shared" si="1"/>
        <v>0.73549999999999993</v>
      </c>
      <c r="H18" s="3">
        <f t="shared" si="2"/>
        <v>1</v>
      </c>
      <c r="I18" s="1">
        <f t="shared" si="3"/>
        <v>0</v>
      </c>
      <c r="J18" s="1">
        <f t="shared" si="4"/>
        <v>10</v>
      </c>
      <c r="K18" s="1">
        <f>'Spec 1'!F40</f>
        <v>0</v>
      </c>
      <c r="L18" s="1">
        <f>'Spec 1'!I38</f>
        <v>0</v>
      </c>
      <c r="M18" s="1">
        <f>'Spec 1'!I39</f>
        <v>0</v>
      </c>
      <c r="N18" s="1">
        <f t="shared" si="5"/>
        <v>-12</v>
      </c>
    </row>
    <row r="19" spans="1:14" x14ac:dyDescent="0.3">
      <c r="A19" t="s">
        <v>49</v>
      </c>
      <c r="B19" s="1">
        <f>'Spec 18'!F14</f>
        <v>2.6450000000000005</v>
      </c>
      <c r="C19" s="1">
        <f>'Spec 18'!F15</f>
        <v>12</v>
      </c>
      <c r="D19" s="1">
        <f t="shared" si="6"/>
        <v>10</v>
      </c>
      <c r="E19" s="1">
        <f t="shared" si="0"/>
        <v>7.3549999999999995</v>
      </c>
      <c r="F19" s="2">
        <f t="shared" si="1"/>
        <v>0.73549999999999993</v>
      </c>
      <c r="H19" s="3">
        <f t="shared" si="2"/>
        <v>1</v>
      </c>
      <c r="I19" s="1">
        <f t="shared" si="3"/>
        <v>0</v>
      </c>
      <c r="J19" s="1">
        <f t="shared" si="4"/>
        <v>10</v>
      </c>
      <c r="K19" s="1">
        <f>'Spec 1'!F41</f>
        <v>0</v>
      </c>
      <c r="L19" s="1">
        <f>'Spec 1'!I39</f>
        <v>0</v>
      </c>
      <c r="M19" s="1">
        <f>'Spec 1'!I40</f>
        <v>0</v>
      </c>
      <c r="N19" s="1">
        <f t="shared" si="5"/>
        <v>-12</v>
      </c>
    </row>
    <row r="20" spans="1:14" x14ac:dyDescent="0.3">
      <c r="A20" t="s">
        <v>50</v>
      </c>
      <c r="B20" s="1">
        <f>'Spec 1'!F14</f>
        <v>2.6450000000000005</v>
      </c>
      <c r="C20" s="1">
        <f>'Spec 1'!F15</f>
        <v>12</v>
      </c>
      <c r="D20" s="1">
        <f t="shared" si="6"/>
        <v>10</v>
      </c>
      <c r="E20" s="1">
        <f t="shared" si="0"/>
        <v>7.3549999999999995</v>
      </c>
      <c r="F20" s="2">
        <f t="shared" si="1"/>
        <v>0.73549999999999993</v>
      </c>
      <c r="H20" s="3">
        <f t="shared" si="2"/>
        <v>1</v>
      </c>
      <c r="I20" s="1">
        <f t="shared" si="3"/>
        <v>0</v>
      </c>
      <c r="J20" s="1">
        <f t="shared" si="4"/>
        <v>10</v>
      </c>
      <c r="K20" s="1">
        <f>'Spec 1'!F42</f>
        <v>0</v>
      </c>
      <c r="L20" s="1">
        <f>'Spec 1'!I40</f>
        <v>0</v>
      </c>
      <c r="M20" s="1">
        <f>'Spec 1'!I41</f>
        <v>0</v>
      </c>
      <c r="N20" s="1">
        <f t="shared" si="5"/>
        <v>-12</v>
      </c>
    </row>
    <row r="21" spans="1:14" x14ac:dyDescent="0.3">
      <c r="A21" t="s">
        <v>51</v>
      </c>
      <c r="B21" s="1">
        <f>'Spec 20'!F14</f>
        <v>2.6450000000000005</v>
      </c>
      <c r="C21" s="1">
        <f>'Spec 20'!F15</f>
        <v>12</v>
      </c>
      <c r="D21" s="1">
        <f t="shared" si="6"/>
        <v>10</v>
      </c>
      <c r="E21" s="1">
        <f t="shared" ref="E21" si="7">D21-B21</f>
        <v>7.3549999999999995</v>
      </c>
      <c r="F21" s="2">
        <f t="shared" ref="F21" si="8">E21/D21</f>
        <v>0.73549999999999993</v>
      </c>
      <c r="H21" s="3">
        <f t="shared" si="2"/>
        <v>1</v>
      </c>
      <c r="I21" s="1">
        <f t="shared" ref="I21" si="9">D21*G21</f>
        <v>0</v>
      </c>
      <c r="J21" s="1">
        <f t="shared" ref="J21" si="10">D21-I21</f>
        <v>10</v>
      </c>
      <c r="K21" s="1">
        <f>'Spec 1'!F43</f>
        <v>0</v>
      </c>
      <c r="L21" s="1">
        <f>'Spec 1'!I41</f>
        <v>0</v>
      </c>
      <c r="M21" s="1">
        <f>'Spec 1'!I42</f>
        <v>0</v>
      </c>
      <c r="N21" s="1">
        <f t="shared" ref="N21" si="11">M21-C21</f>
        <v>-12</v>
      </c>
    </row>
  </sheetData>
  <phoneticPr fontId="1" type="noConversion"/>
  <conditionalFormatting sqref="K1:K1048576">
    <cfRule type="cellIs" dxfId="129" priority="2" operator="lessThan">
      <formula>0</formula>
    </cfRule>
  </conditionalFormatting>
  <conditionalFormatting sqref="K2:K1048576">
    <cfRule type="cellIs" dxfId="128" priority="1" operator="greaterThan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D24B1-5EFA-4E87-B9CB-86A97E6F1333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25" priority="3" operator="lessThan">
      <formula>0</formula>
    </cfRule>
    <cfRule type="cellIs" dxfId="24" priority="4" operator="greaterThan">
      <formula>0</formula>
    </cfRule>
  </conditionalFormatting>
  <conditionalFormatting sqref="I6">
    <cfRule type="cellIs" dxfId="23" priority="1" operator="lessThan">
      <formula>0</formula>
    </cfRule>
    <cfRule type="cellIs" dxfId="22" priority="2" operator="greater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BA251-65D1-4A57-A75F-BCF542284410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19" priority="3" operator="lessThan">
      <formula>0</formula>
    </cfRule>
    <cfRule type="cellIs" dxfId="18" priority="4" operator="greaterThan">
      <formula>0</formula>
    </cfRule>
  </conditionalFormatting>
  <conditionalFormatting sqref="I6">
    <cfRule type="cellIs" dxfId="17" priority="1" operator="lessThan">
      <formula>0</formula>
    </cfRule>
    <cfRule type="cellIs" dxfId="16" priority="2" operator="greaterThan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6CC3C-CB34-4DAD-A33C-BE81FC2A437D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13" priority="3" operator="lessThan">
      <formula>0</formula>
    </cfRule>
    <cfRule type="cellIs" dxfId="12" priority="4" operator="greaterThan">
      <formula>0</formula>
    </cfRule>
  </conditionalFormatting>
  <conditionalFormatting sqref="I6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33F03-97F8-4D58-90D5-09C1E0957DFA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93A90-2C41-4A6C-AE90-A0FCF149C5E2}">
  <dimension ref="A1:D200"/>
  <sheetViews>
    <sheetView workbookViewId="0">
      <selection activeCell="D9" sqref="D9"/>
    </sheetView>
  </sheetViews>
  <sheetFormatPr defaultRowHeight="14.4" x14ac:dyDescent="0.3"/>
  <cols>
    <col min="1" max="1" width="11.77734375" bestFit="1" customWidth="1"/>
    <col min="2" max="2" width="12.44140625" bestFit="1" customWidth="1"/>
    <col min="3" max="3" width="16.6640625" bestFit="1" customWidth="1"/>
    <col min="4" max="4" width="20.77734375" style="1" bestFit="1" customWidth="1"/>
  </cols>
  <sheetData>
    <row r="1" spans="1:4" x14ac:dyDescent="0.3">
      <c r="A1" t="s">
        <v>0</v>
      </c>
      <c r="B1" t="s">
        <v>8</v>
      </c>
      <c r="C1" t="s">
        <v>1</v>
      </c>
      <c r="D1" s="1" t="s">
        <v>2</v>
      </c>
    </row>
    <row r="2" spans="1:4" x14ac:dyDescent="0.3">
      <c r="A2">
        <v>1</v>
      </c>
      <c r="B2" t="s">
        <v>3</v>
      </c>
      <c r="C2" t="s">
        <v>4</v>
      </c>
      <c r="D2" s="1">
        <v>5.65</v>
      </c>
    </row>
    <row r="3" spans="1:4" x14ac:dyDescent="0.3">
      <c r="A3">
        <v>2</v>
      </c>
      <c r="B3" t="s">
        <v>7</v>
      </c>
      <c r="C3" t="s">
        <v>9</v>
      </c>
      <c r="D3" s="1">
        <v>0.3</v>
      </c>
    </row>
    <row r="4" spans="1:4" x14ac:dyDescent="0.3">
      <c r="A4">
        <v>3</v>
      </c>
      <c r="B4" t="s">
        <v>7</v>
      </c>
      <c r="C4" t="s">
        <v>10</v>
      </c>
      <c r="D4" s="1">
        <v>1</v>
      </c>
    </row>
    <row r="5" spans="1:4" x14ac:dyDescent="0.3">
      <c r="A5">
        <v>4</v>
      </c>
      <c r="B5" t="s">
        <v>11</v>
      </c>
      <c r="C5" t="s">
        <v>12</v>
      </c>
      <c r="D5" s="1">
        <v>6.8</v>
      </c>
    </row>
    <row r="6" spans="1:4" x14ac:dyDescent="0.3">
      <c r="A6">
        <v>5</v>
      </c>
      <c r="B6" t="s">
        <v>7</v>
      </c>
      <c r="C6" t="s">
        <v>13</v>
      </c>
      <c r="D6" s="1">
        <v>1.4</v>
      </c>
    </row>
    <row r="7" spans="1:4" x14ac:dyDescent="0.3">
      <c r="A7">
        <v>6</v>
      </c>
      <c r="B7" t="s">
        <v>7</v>
      </c>
      <c r="C7" t="s">
        <v>14</v>
      </c>
      <c r="D7" s="1">
        <v>3</v>
      </c>
    </row>
    <row r="8" spans="1:4" x14ac:dyDescent="0.3">
      <c r="A8">
        <v>7</v>
      </c>
      <c r="B8" t="s">
        <v>7</v>
      </c>
      <c r="C8" t="s">
        <v>15</v>
      </c>
      <c r="D8" s="1">
        <v>2.5</v>
      </c>
    </row>
    <row r="9" spans="1:4" x14ac:dyDescent="0.3">
      <c r="A9">
        <v>8</v>
      </c>
      <c r="D9" s="1">
        <v>0</v>
      </c>
    </row>
    <row r="10" spans="1:4" x14ac:dyDescent="0.3">
      <c r="A10">
        <v>9</v>
      </c>
      <c r="D10" s="1">
        <v>0</v>
      </c>
    </row>
    <row r="11" spans="1:4" x14ac:dyDescent="0.3">
      <c r="A11">
        <v>10</v>
      </c>
      <c r="D11" s="1">
        <v>0</v>
      </c>
    </row>
    <row r="12" spans="1:4" x14ac:dyDescent="0.3">
      <c r="A12">
        <v>11</v>
      </c>
      <c r="D12" s="1">
        <v>0</v>
      </c>
    </row>
    <row r="13" spans="1:4" x14ac:dyDescent="0.3">
      <c r="A13">
        <v>12</v>
      </c>
      <c r="D13" s="1">
        <v>0</v>
      </c>
    </row>
    <row r="14" spans="1:4" x14ac:dyDescent="0.3">
      <c r="A14">
        <v>13</v>
      </c>
      <c r="D14" s="1">
        <v>0</v>
      </c>
    </row>
    <row r="15" spans="1:4" x14ac:dyDescent="0.3">
      <c r="A15">
        <v>14</v>
      </c>
      <c r="D15" s="1">
        <v>0</v>
      </c>
    </row>
    <row r="16" spans="1:4" x14ac:dyDescent="0.3">
      <c r="A16">
        <v>15</v>
      </c>
      <c r="D16" s="1">
        <v>0</v>
      </c>
    </row>
    <row r="17" spans="1:4" x14ac:dyDescent="0.3">
      <c r="A17">
        <v>16</v>
      </c>
      <c r="D17" s="1">
        <v>0</v>
      </c>
    </row>
    <row r="18" spans="1:4" x14ac:dyDescent="0.3">
      <c r="A18">
        <v>17</v>
      </c>
      <c r="D18" s="1">
        <v>0</v>
      </c>
    </row>
    <row r="19" spans="1:4" x14ac:dyDescent="0.3">
      <c r="A19">
        <v>18</v>
      </c>
      <c r="D19" s="1">
        <v>0</v>
      </c>
    </row>
    <row r="20" spans="1:4" x14ac:dyDescent="0.3">
      <c r="A20">
        <v>19</v>
      </c>
      <c r="D20" s="1">
        <v>0</v>
      </c>
    </row>
    <row r="21" spans="1:4" x14ac:dyDescent="0.3">
      <c r="A21">
        <v>20</v>
      </c>
      <c r="D21" s="1">
        <v>0</v>
      </c>
    </row>
    <row r="22" spans="1:4" x14ac:dyDescent="0.3">
      <c r="A22">
        <v>21</v>
      </c>
      <c r="D22" s="1">
        <v>0</v>
      </c>
    </row>
    <row r="23" spans="1:4" x14ac:dyDescent="0.3">
      <c r="A23">
        <v>22</v>
      </c>
      <c r="D23" s="1">
        <v>0</v>
      </c>
    </row>
    <row r="24" spans="1:4" x14ac:dyDescent="0.3">
      <c r="A24">
        <v>23</v>
      </c>
      <c r="D24" s="1">
        <v>0</v>
      </c>
    </row>
    <row r="25" spans="1:4" x14ac:dyDescent="0.3">
      <c r="A25">
        <v>24</v>
      </c>
      <c r="D25" s="1">
        <v>0</v>
      </c>
    </row>
    <row r="26" spans="1:4" x14ac:dyDescent="0.3">
      <c r="A26">
        <v>25</v>
      </c>
      <c r="D26" s="1">
        <v>0</v>
      </c>
    </row>
    <row r="27" spans="1:4" x14ac:dyDescent="0.3">
      <c r="A27">
        <v>26</v>
      </c>
      <c r="D27" s="1">
        <v>0</v>
      </c>
    </row>
    <row r="28" spans="1:4" x14ac:dyDescent="0.3">
      <c r="A28">
        <v>27</v>
      </c>
      <c r="D28" s="1">
        <v>0</v>
      </c>
    </row>
    <row r="29" spans="1:4" x14ac:dyDescent="0.3">
      <c r="A29">
        <v>28</v>
      </c>
      <c r="D29" s="1">
        <v>0</v>
      </c>
    </row>
    <row r="30" spans="1:4" x14ac:dyDescent="0.3">
      <c r="A30">
        <v>29</v>
      </c>
      <c r="D30" s="1">
        <v>0</v>
      </c>
    </row>
    <row r="31" spans="1:4" x14ac:dyDescent="0.3">
      <c r="A31">
        <v>30</v>
      </c>
      <c r="D31" s="1">
        <v>0</v>
      </c>
    </row>
    <row r="32" spans="1:4" x14ac:dyDescent="0.3">
      <c r="A32">
        <v>31</v>
      </c>
      <c r="D32" s="1">
        <v>0</v>
      </c>
    </row>
    <row r="33" spans="1:4" x14ac:dyDescent="0.3">
      <c r="A33">
        <v>32</v>
      </c>
      <c r="D33" s="1">
        <v>0</v>
      </c>
    </row>
    <row r="34" spans="1:4" x14ac:dyDescent="0.3">
      <c r="A34">
        <v>33</v>
      </c>
      <c r="D34" s="1">
        <v>0</v>
      </c>
    </row>
    <row r="35" spans="1:4" x14ac:dyDescent="0.3">
      <c r="A35">
        <v>34</v>
      </c>
      <c r="D35" s="1">
        <v>0</v>
      </c>
    </row>
    <row r="36" spans="1:4" x14ac:dyDescent="0.3">
      <c r="A36">
        <v>35</v>
      </c>
      <c r="D36" s="1">
        <v>0</v>
      </c>
    </row>
    <row r="37" spans="1:4" x14ac:dyDescent="0.3">
      <c r="A37">
        <v>36</v>
      </c>
      <c r="D37" s="1">
        <v>0</v>
      </c>
    </row>
    <row r="38" spans="1:4" x14ac:dyDescent="0.3">
      <c r="A38">
        <v>37</v>
      </c>
      <c r="D38" s="1">
        <v>0</v>
      </c>
    </row>
    <row r="39" spans="1:4" x14ac:dyDescent="0.3">
      <c r="A39">
        <v>38</v>
      </c>
      <c r="D39" s="1">
        <v>0</v>
      </c>
    </row>
    <row r="40" spans="1:4" x14ac:dyDescent="0.3">
      <c r="A40">
        <v>39</v>
      </c>
      <c r="D40" s="1">
        <v>0</v>
      </c>
    </row>
    <row r="41" spans="1:4" x14ac:dyDescent="0.3">
      <c r="A41">
        <v>40</v>
      </c>
      <c r="D41" s="1">
        <v>0</v>
      </c>
    </row>
    <row r="42" spans="1:4" x14ac:dyDescent="0.3">
      <c r="A42">
        <v>41</v>
      </c>
      <c r="D42" s="1">
        <v>0</v>
      </c>
    </row>
    <row r="43" spans="1:4" x14ac:dyDescent="0.3">
      <c r="A43">
        <v>42</v>
      </c>
      <c r="D43" s="1">
        <v>0</v>
      </c>
    </row>
    <row r="44" spans="1:4" x14ac:dyDescent="0.3">
      <c r="A44">
        <v>43</v>
      </c>
      <c r="D44" s="1">
        <v>0</v>
      </c>
    </row>
    <row r="45" spans="1:4" x14ac:dyDescent="0.3">
      <c r="A45">
        <v>44</v>
      </c>
      <c r="D45" s="1">
        <v>0</v>
      </c>
    </row>
    <row r="46" spans="1:4" x14ac:dyDescent="0.3">
      <c r="A46">
        <v>45</v>
      </c>
      <c r="D46" s="1">
        <v>0</v>
      </c>
    </row>
    <row r="47" spans="1:4" x14ac:dyDescent="0.3">
      <c r="A47">
        <v>46</v>
      </c>
      <c r="D47" s="1">
        <v>0</v>
      </c>
    </row>
    <row r="48" spans="1:4" x14ac:dyDescent="0.3">
      <c r="A48">
        <v>47</v>
      </c>
      <c r="D48" s="1">
        <v>0</v>
      </c>
    </row>
    <row r="49" spans="1:4" x14ac:dyDescent="0.3">
      <c r="A49">
        <v>48</v>
      </c>
      <c r="D49" s="1">
        <v>0</v>
      </c>
    </row>
    <row r="50" spans="1:4" x14ac:dyDescent="0.3">
      <c r="A50">
        <v>49</v>
      </c>
      <c r="D50" s="1">
        <v>0</v>
      </c>
    </row>
    <row r="51" spans="1:4" x14ac:dyDescent="0.3">
      <c r="A51">
        <v>50</v>
      </c>
      <c r="D51" s="1">
        <v>0</v>
      </c>
    </row>
    <row r="52" spans="1:4" x14ac:dyDescent="0.3">
      <c r="A52">
        <v>51</v>
      </c>
      <c r="D52" s="1">
        <v>0</v>
      </c>
    </row>
    <row r="53" spans="1:4" x14ac:dyDescent="0.3">
      <c r="A53">
        <v>52</v>
      </c>
      <c r="D53" s="1">
        <v>0</v>
      </c>
    </row>
    <row r="54" spans="1:4" x14ac:dyDescent="0.3">
      <c r="A54">
        <v>53</v>
      </c>
      <c r="D54" s="1">
        <v>0</v>
      </c>
    </row>
    <row r="55" spans="1:4" x14ac:dyDescent="0.3">
      <c r="A55">
        <v>54</v>
      </c>
      <c r="D55" s="1">
        <v>0</v>
      </c>
    </row>
    <row r="56" spans="1:4" x14ac:dyDescent="0.3">
      <c r="A56">
        <v>55</v>
      </c>
      <c r="D56" s="1">
        <v>0</v>
      </c>
    </row>
    <row r="57" spans="1:4" x14ac:dyDescent="0.3">
      <c r="A57">
        <v>56</v>
      </c>
      <c r="D57" s="1">
        <v>0</v>
      </c>
    </row>
    <row r="58" spans="1:4" x14ac:dyDescent="0.3">
      <c r="A58">
        <v>57</v>
      </c>
      <c r="D58" s="1">
        <v>0</v>
      </c>
    </row>
    <row r="59" spans="1:4" x14ac:dyDescent="0.3">
      <c r="A59">
        <v>58</v>
      </c>
      <c r="D59" s="1">
        <v>0</v>
      </c>
    </row>
    <row r="60" spans="1:4" x14ac:dyDescent="0.3">
      <c r="A60">
        <v>59</v>
      </c>
      <c r="D60" s="1">
        <v>0</v>
      </c>
    </row>
    <row r="61" spans="1:4" x14ac:dyDescent="0.3">
      <c r="A61">
        <v>60</v>
      </c>
      <c r="D61" s="1">
        <v>0</v>
      </c>
    </row>
    <row r="62" spans="1:4" x14ac:dyDescent="0.3">
      <c r="A62">
        <v>61</v>
      </c>
      <c r="D62" s="1">
        <v>0</v>
      </c>
    </row>
    <row r="63" spans="1:4" x14ac:dyDescent="0.3">
      <c r="A63">
        <v>62</v>
      </c>
      <c r="D63" s="1">
        <v>0</v>
      </c>
    </row>
    <row r="64" spans="1:4" x14ac:dyDescent="0.3">
      <c r="A64">
        <v>63</v>
      </c>
      <c r="D64" s="1">
        <v>0</v>
      </c>
    </row>
    <row r="65" spans="1:4" x14ac:dyDescent="0.3">
      <c r="A65">
        <v>64</v>
      </c>
      <c r="D65" s="1">
        <v>0</v>
      </c>
    </row>
    <row r="66" spans="1:4" x14ac:dyDescent="0.3">
      <c r="A66">
        <v>65</v>
      </c>
      <c r="D66" s="1">
        <v>0</v>
      </c>
    </row>
    <row r="67" spans="1:4" x14ac:dyDescent="0.3">
      <c r="A67">
        <v>66</v>
      </c>
      <c r="D67" s="1">
        <v>0</v>
      </c>
    </row>
    <row r="68" spans="1:4" x14ac:dyDescent="0.3">
      <c r="A68">
        <v>67</v>
      </c>
      <c r="D68" s="1">
        <v>0</v>
      </c>
    </row>
    <row r="69" spans="1:4" x14ac:dyDescent="0.3">
      <c r="A69">
        <v>68</v>
      </c>
      <c r="D69" s="1">
        <v>0</v>
      </c>
    </row>
    <row r="70" spans="1:4" x14ac:dyDescent="0.3">
      <c r="A70">
        <v>69</v>
      </c>
      <c r="D70" s="1">
        <v>0</v>
      </c>
    </row>
    <row r="71" spans="1:4" x14ac:dyDescent="0.3">
      <c r="A71">
        <v>70</v>
      </c>
      <c r="D71" s="1">
        <v>0</v>
      </c>
    </row>
    <row r="72" spans="1:4" x14ac:dyDescent="0.3">
      <c r="A72">
        <v>71</v>
      </c>
      <c r="D72" s="1">
        <v>0</v>
      </c>
    </row>
    <row r="73" spans="1:4" x14ac:dyDescent="0.3">
      <c r="A73">
        <v>72</v>
      </c>
      <c r="D73" s="1">
        <v>0</v>
      </c>
    </row>
    <row r="74" spans="1:4" x14ac:dyDescent="0.3">
      <c r="A74">
        <v>73</v>
      </c>
      <c r="D74" s="1">
        <v>0</v>
      </c>
    </row>
    <row r="75" spans="1:4" x14ac:dyDescent="0.3">
      <c r="A75">
        <v>74</v>
      </c>
      <c r="D75" s="1">
        <v>0</v>
      </c>
    </row>
    <row r="76" spans="1:4" x14ac:dyDescent="0.3">
      <c r="A76">
        <v>75</v>
      </c>
      <c r="D76" s="1">
        <v>0</v>
      </c>
    </row>
    <row r="77" spans="1:4" x14ac:dyDescent="0.3">
      <c r="A77">
        <v>76</v>
      </c>
      <c r="D77" s="1">
        <v>0</v>
      </c>
    </row>
    <row r="78" spans="1:4" x14ac:dyDescent="0.3">
      <c r="A78">
        <v>77</v>
      </c>
      <c r="D78" s="1">
        <v>0</v>
      </c>
    </row>
    <row r="79" spans="1:4" x14ac:dyDescent="0.3">
      <c r="A79">
        <v>78</v>
      </c>
      <c r="D79" s="1">
        <v>0</v>
      </c>
    </row>
    <row r="80" spans="1:4" x14ac:dyDescent="0.3">
      <c r="A80">
        <v>79</v>
      </c>
      <c r="D80" s="1">
        <v>0</v>
      </c>
    </row>
    <row r="81" spans="1:4" x14ac:dyDescent="0.3">
      <c r="A81">
        <v>80</v>
      </c>
      <c r="D81" s="1">
        <v>0</v>
      </c>
    </row>
    <row r="82" spans="1:4" x14ac:dyDescent="0.3">
      <c r="A82">
        <v>81</v>
      </c>
      <c r="D82" s="1">
        <v>0</v>
      </c>
    </row>
    <row r="83" spans="1:4" x14ac:dyDescent="0.3">
      <c r="A83">
        <v>82</v>
      </c>
      <c r="D83" s="1">
        <v>0</v>
      </c>
    </row>
    <row r="84" spans="1:4" x14ac:dyDescent="0.3">
      <c r="A84">
        <v>83</v>
      </c>
      <c r="D84" s="1">
        <v>0</v>
      </c>
    </row>
    <row r="85" spans="1:4" x14ac:dyDescent="0.3">
      <c r="A85">
        <v>84</v>
      </c>
      <c r="D85" s="1">
        <v>0</v>
      </c>
    </row>
    <row r="86" spans="1:4" x14ac:dyDescent="0.3">
      <c r="A86">
        <v>85</v>
      </c>
      <c r="D86" s="1">
        <v>0</v>
      </c>
    </row>
    <row r="87" spans="1:4" x14ac:dyDescent="0.3">
      <c r="A87">
        <v>86</v>
      </c>
      <c r="D87" s="1">
        <v>0</v>
      </c>
    </row>
    <row r="88" spans="1:4" x14ac:dyDescent="0.3">
      <c r="A88">
        <v>87</v>
      </c>
      <c r="D88" s="1">
        <v>0</v>
      </c>
    </row>
    <row r="89" spans="1:4" x14ac:dyDescent="0.3">
      <c r="A89">
        <v>88</v>
      </c>
      <c r="D89" s="1">
        <v>0</v>
      </c>
    </row>
    <row r="90" spans="1:4" x14ac:dyDescent="0.3">
      <c r="A90">
        <v>89</v>
      </c>
      <c r="D90" s="1">
        <v>0</v>
      </c>
    </row>
    <row r="91" spans="1:4" x14ac:dyDescent="0.3">
      <c r="A91">
        <v>90</v>
      </c>
      <c r="D91" s="1">
        <v>0</v>
      </c>
    </row>
    <row r="92" spans="1:4" x14ac:dyDescent="0.3">
      <c r="A92">
        <v>91</v>
      </c>
      <c r="D92" s="1">
        <v>0</v>
      </c>
    </row>
    <row r="93" spans="1:4" x14ac:dyDescent="0.3">
      <c r="A93">
        <v>92</v>
      </c>
      <c r="D93" s="1">
        <v>0</v>
      </c>
    </row>
    <row r="94" spans="1:4" x14ac:dyDescent="0.3">
      <c r="A94">
        <v>93</v>
      </c>
      <c r="D94" s="1">
        <v>0</v>
      </c>
    </row>
    <row r="95" spans="1:4" x14ac:dyDescent="0.3">
      <c r="A95">
        <v>94</v>
      </c>
      <c r="D95" s="1">
        <v>0</v>
      </c>
    </row>
    <row r="96" spans="1:4" x14ac:dyDescent="0.3">
      <c r="A96">
        <v>95</v>
      </c>
      <c r="D96" s="1">
        <v>0</v>
      </c>
    </row>
    <row r="97" spans="1:4" x14ac:dyDescent="0.3">
      <c r="A97">
        <v>96</v>
      </c>
      <c r="D97" s="1">
        <v>0</v>
      </c>
    </row>
    <row r="98" spans="1:4" x14ac:dyDescent="0.3">
      <c r="A98">
        <v>97</v>
      </c>
      <c r="D98" s="1">
        <v>0</v>
      </c>
    </row>
    <row r="99" spans="1:4" x14ac:dyDescent="0.3">
      <c r="A99">
        <v>98</v>
      </c>
      <c r="D99" s="1">
        <v>0</v>
      </c>
    </row>
    <row r="100" spans="1:4" x14ac:dyDescent="0.3">
      <c r="A100">
        <v>99</v>
      </c>
      <c r="D100" s="1">
        <v>0</v>
      </c>
    </row>
    <row r="101" spans="1:4" x14ac:dyDescent="0.3">
      <c r="A101">
        <v>100</v>
      </c>
      <c r="D101" s="1">
        <v>0</v>
      </c>
    </row>
    <row r="102" spans="1:4" x14ac:dyDescent="0.3">
      <c r="A102">
        <v>101</v>
      </c>
      <c r="D102" s="1">
        <v>0</v>
      </c>
    </row>
    <row r="103" spans="1:4" x14ac:dyDescent="0.3">
      <c r="A103">
        <v>102</v>
      </c>
      <c r="D103" s="1">
        <v>0</v>
      </c>
    </row>
    <row r="104" spans="1:4" x14ac:dyDescent="0.3">
      <c r="A104">
        <v>103</v>
      </c>
      <c r="D104" s="1">
        <v>0</v>
      </c>
    </row>
    <row r="105" spans="1:4" x14ac:dyDescent="0.3">
      <c r="A105">
        <v>104</v>
      </c>
      <c r="D105" s="1">
        <v>0</v>
      </c>
    </row>
    <row r="106" spans="1:4" x14ac:dyDescent="0.3">
      <c r="A106">
        <v>105</v>
      </c>
      <c r="D106" s="1">
        <v>0</v>
      </c>
    </row>
    <row r="107" spans="1:4" x14ac:dyDescent="0.3">
      <c r="A107">
        <v>106</v>
      </c>
      <c r="D107" s="1">
        <v>0</v>
      </c>
    </row>
    <row r="108" spans="1:4" x14ac:dyDescent="0.3">
      <c r="A108">
        <v>107</v>
      </c>
      <c r="D108" s="1">
        <v>0</v>
      </c>
    </row>
    <row r="109" spans="1:4" x14ac:dyDescent="0.3">
      <c r="A109">
        <v>108</v>
      </c>
      <c r="D109" s="1">
        <v>0</v>
      </c>
    </row>
    <row r="110" spans="1:4" x14ac:dyDescent="0.3">
      <c r="A110">
        <v>109</v>
      </c>
      <c r="D110" s="1">
        <v>0</v>
      </c>
    </row>
    <row r="111" spans="1:4" x14ac:dyDescent="0.3">
      <c r="A111">
        <v>110</v>
      </c>
      <c r="D111" s="1">
        <v>0</v>
      </c>
    </row>
    <row r="112" spans="1:4" x14ac:dyDescent="0.3">
      <c r="A112">
        <v>111</v>
      </c>
      <c r="D112" s="1">
        <v>0</v>
      </c>
    </row>
    <row r="113" spans="1:4" x14ac:dyDescent="0.3">
      <c r="A113">
        <v>112</v>
      </c>
      <c r="D113" s="1">
        <v>0</v>
      </c>
    </row>
    <row r="114" spans="1:4" x14ac:dyDescent="0.3">
      <c r="A114">
        <v>113</v>
      </c>
      <c r="D114" s="1">
        <v>0</v>
      </c>
    </row>
    <row r="115" spans="1:4" x14ac:dyDescent="0.3">
      <c r="A115">
        <v>114</v>
      </c>
      <c r="D115" s="1">
        <v>0</v>
      </c>
    </row>
    <row r="116" spans="1:4" x14ac:dyDescent="0.3">
      <c r="A116">
        <v>115</v>
      </c>
      <c r="D116" s="1">
        <v>0</v>
      </c>
    </row>
    <row r="117" spans="1:4" x14ac:dyDescent="0.3">
      <c r="A117">
        <v>116</v>
      </c>
      <c r="D117" s="1">
        <v>0</v>
      </c>
    </row>
    <row r="118" spans="1:4" x14ac:dyDescent="0.3">
      <c r="A118">
        <v>117</v>
      </c>
      <c r="D118" s="1">
        <v>0</v>
      </c>
    </row>
    <row r="119" spans="1:4" x14ac:dyDescent="0.3">
      <c r="A119">
        <v>118</v>
      </c>
      <c r="D119" s="1">
        <v>0</v>
      </c>
    </row>
    <row r="120" spans="1:4" x14ac:dyDescent="0.3">
      <c r="A120">
        <v>119</v>
      </c>
      <c r="D120" s="1">
        <v>0</v>
      </c>
    </row>
    <row r="121" spans="1:4" x14ac:dyDescent="0.3">
      <c r="A121">
        <v>120</v>
      </c>
      <c r="D121" s="1">
        <v>0</v>
      </c>
    </row>
    <row r="122" spans="1:4" x14ac:dyDescent="0.3">
      <c r="A122">
        <v>121</v>
      </c>
      <c r="D122" s="1">
        <v>0</v>
      </c>
    </row>
    <row r="123" spans="1:4" x14ac:dyDescent="0.3">
      <c r="A123">
        <v>122</v>
      </c>
      <c r="D123" s="1">
        <v>0</v>
      </c>
    </row>
    <row r="124" spans="1:4" x14ac:dyDescent="0.3">
      <c r="A124">
        <v>123</v>
      </c>
      <c r="D124" s="1">
        <v>0</v>
      </c>
    </row>
    <row r="125" spans="1:4" x14ac:dyDescent="0.3">
      <c r="A125">
        <v>124</v>
      </c>
      <c r="D125" s="1">
        <v>0</v>
      </c>
    </row>
    <row r="126" spans="1:4" x14ac:dyDescent="0.3">
      <c r="A126">
        <v>125</v>
      </c>
      <c r="D126" s="1">
        <v>0</v>
      </c>
    </row>
    <row r="127" spans="1:4" x14ac:dyDescent="0.3">
      <c r="A127">
        <v>126</v>
      </c>
      <c r="D127" s="1">
        <v>0</v>
      </c>
    </row>
    <row r="128" spans="1:4" x14ac:dyDescent="0.3">
      <c r="A128">
        <v>127</v>
      </c>
      <c r="D128" s="1">
        <v>0</v>
      </c>
    </row>
    <row r="129" spans="1:4" x14ac:dyDescent="0.3">
      <c r="A129">
        <v>128</v>
      </c>
      <c r="D129" s="1">
        <v>0</v>
      </c>
    </row>
    <row r="130" spans="1:4" x14ac:dyDescent="0.3">
      <c r="A130">
        <v>129</v>
      </c>
      <c r="D130" s="1">
        <v>0</v>
      </c>
    </row>
    <row r="131" spans="1:4" x14ac:dyDescent="0.3">
      <c r="A131">
        <v>130</v>
      </c>
      <c r="D131" s="1">
        <v>0</v>
      </c>
    </row>
    <row r="132" spans="1:4" x14ac:dyDescent="0.3">
      <c r="A132">
        <v>131</v>
      </c>
      <c r="D132" s="1">
        <v>0</v>
      </c>
    </row>
    <row r="133" spans="1:4" x14ac:dyDescent="0.3">
      <c r="A133">
        <v>132</v>
      </c>
      <c r="D133" s="1">
        <v>0</v>
      </c>
    </row>
    <row r="134" spans="1:4" x14ac:dyDescent="0.3">
      <c r="A134">
        <v>133</v>
      </c>
      <c r="D134" s="1">
        <v>0</v>
      </c>
    </row>
    <row r="135" spans="1:4" x14ac:dyDescent="0.3">
      <c r="A135">
        <v>134</v>
      </c>
      <c r="D135" s="1">
        <v>0</v>
      </c>
    </row>
    <row r="136" spans="1:4" x14ac:dyDescent="0.3">
      <c r="A136">
        <v>135</v>
      </c>
      <c r="D136" s="1">
        <v>0</v>
      </c>
    </row>
    <row r="137" spans="1:4" x14ac:dyDescent="0.3">
      <c r="A137">
        <v>136</v>
      </c>
      <c r="D137" s="1">
        <v>0</v>
      </c>
    </row>
    <row r="138" spans="1:4" x14ac:dyDescent="0.3">
      <c r="A138">
        <v>137</v>
      </c>
      <c r="D138" s="1">
        <v>0</v>
      </c>
    </row>
    <row r="139" spans="1:4" x14ac:dyDescent="0.3">
      <c r="A139">
        <v>138</v>
      </c>
      <c r="D139" s="1">
        <v>0</v>
      </c>
    </row>
    <row r="140" spans="1:4" x14ac:dyDescent="0.3">
      <c r="A140">
        <v>139</v>
      </c>
      <c r="D140" s="1">
        <v>0</v>
      </c>
    </row>
    <row r="141" spans="1:4" x14ac:dyDescent="0.3">
      <c r="A141">
        <v>140</v>
      </c>
      <c r="D141" s="1">
        <v>0</v>
      </c>
    </row>
    <row r="142" spans="1:4" x14ac:dyDescent="0.3">
      <c r="A142">
        <v>141</v>
      </c>
      <c r="D142" s="1">
        <v>0</v>
      </c>
    </row>
    <row r="143" spans="1:4" x14ac:dyDescent="0.3">
      <c r="A143">
        <v>142</v>
      </c>
      <c r="D143" s="1">
        <v>0</v>
      </c>
    </row>
    <row r="144" spans="1:4" x14ac:dyDescent="0.3">
      <c r="A144">
        <v>143</v>
      </c>
      <c r="D144" s="1">
        <v>0</v>
      </c>
    </row>
    <row r="145" spans="1:4" x14ac:dyDescent="0.3">
      <c r="A145">
        <v>144</v>
      </c>
      <c r="D145" s="1">
        <v>0</v>
      </c>
    </row>
    <row r="146" spans="1:4" x14ac:dyDescent="0.3">
      <c r="A146">
        <v>145</v>
      </c>
      <c r="D146" s="1">
        <v>0</v>
      </c>
    </row>
    <row r="147" spans="1:4" x14ac:dyDescent="0.3">
      <c r="A147">
        <v>146</v>
      </c>
      <c r="D147" s="1">
        <v>0</v>
      </c>
    </row>
    <row r="148" spans="1:4" x14ac:dyDescent="0.3">
      <c r="A148">
        <v>147</v>
      </c>
      <c r="D148" s="1">
        <v>0</v>
      </c>
    </row>
    <row r="149" spans="1:4" x14ac:dyDescent="0.3">
      <c r="A149">
        <v>148</v>
      </c>
      <c r="D149" s="1">
        <v>0</v>
      </c>
    </row>
    <row r="150" spans="1:4" x14ac:dyDescent="0.3">
      <c r="A150">
        <v>149</v>
      </c>
      <c r="D150" s="1">
        <v>0</v>
      </c>
    </row>
    <row r="151" spans="1:4" x14ac:dyDescent="0.3">
      <c r="A151">
        <v>150</v>
      </c>
      <c r="D151" s="1">
        <v>0</v>
      </c>
    </row>
    <row r="152" spans="1:4" x14ac:dyDescent="0.3">
      <c r="A152">
        <v>151</v>
      </c>
      <c r="D152" s="1">
        <v>0</v>
      </c>
    </row>
    <row r="153" spans="1:4" x14ac:dyDescent="0.3">
      <c r="A153">
        <v>152</v>
      </c>
      <c r="D153" s="1">
        <v>0</v>
      </c>
    </row>
    <row r="154" spans="1:4" x14ac:dyDescent="0.3">
      <c r="A154">
        <v>153</v>
      </c>
      <c r="D154" s="1">
        <v>0</v>
      </c>
    </row>
    <row r="155" spans="1:4" x14ac:dyDescent="0.3">
      <c r="A155">
        <v>154</v>
      </c>
      <c r="D155" s="1">
        <v>0</v>
      </c>
    </row>
    <row r="156" spans="1:4" x14ac:dyDescent="0.3">
      <c r="A156">
        <v>155</v>
      </c>
      <c r="D156" s="1">
        <v>0</v>
      </c>
    </row>
    <row r="157" spans="1:4" x14ac:dyDescent="0.3">
      <c r="A157">
        <v>156</v>
      </c>
      <c r="D157" s="1">
        <v>0</v>
      </c>
    </row>
    <row r="158" spans="1:4" x14ac:dyDescent="0.3">
      <c r="A158">
        <v>157</v>
      </c>
      <c r="D158" s="1">
        <v>0</v>
      </c>
    </row>
    <row r="159" spans="1:4" x14ac:dyDescent="0.3">
      <c r="A159">
        <v>158</v>
      </c>
      <c r="D159" s="1">
        <v>0</v>
      </c>
    </row>
    <row r="160" spans="1:4" x14ac:dyDescent="0.3">
      <c r="A160">
        <v>159</v>
      </c>
      <c r="D160" s="1">
        <v>0</v>
      </c>
    </row>
    <row r="161" spans="1:4" x14ac:dyDescent="0.3">
      <c r="A161">
        <v>160</v>
      </c>
      <c r="D161" s="1">
        <v>0</v>
      </c>
    </row>
    <row r="162" spans="1:4" x14ac:dyDescent="0.3">
      <c r="A162">
        <v>161</v>
      </c>
      <c r="D162" s="1">
        <v>0</v>
      </c>
    </row>
    <row r="163" spans="1:4" x14ac:dyDescent="0.3">
      <c r="A163">
        <v>162</v>
      </c>
      <c r="D163" s="1">
        <v>0</v>
      </c>
    </row>
    <row r="164" spans="1:4" x14ac:dyDescent="0.3">
      <c r="A164">
        <v>163</v>
      </c>
      <c r="D164" s="1">
        <v>0</v>
      </c>
    </row>
    <row r="165" spans="1:4" x14ac:dyDescent="0.3">
      <c r="A165">
        <v>164</v>
      </c>
      <c r="D165" s="1">
        <v>0</v>
      </c>
    </row>
    <row r="166" spans="1:4" x14ac:dyDescent="0.3">
      <c r="A166">
        <v>165</v>
      </c>
      <c r="D166" s="1">
        <v>0</v>
      </c>
    </row>
    <row r="167" spans="1:4" x14ac:dyDescent="0.3">
      <c r="A167">
        <v>166</v>
      </c>
      <c r="D167" s="1">
        <v>0</v>
      </c>
    </row>
    <row r="168" spans="1:4" x14ac:dyDescent="0.3">
      <c r="A168">
        <v>167</v>
      </c>
      <c r="D168" s="1">
        <v>0</v>
      </c>
    </row>
    <row r="169" spans="1:4" x14ac:dyDescent="0.3">
      <c r="A169">
        <v>168</v>
      </c>
      <c r="D169" s="1">
        <v>0</v>
      </c>
    </row>
    <row r="170" spans="1:4" x14ac:dyDescent="0.3">
      <c r="A170">
        <v>169</v>
      </c>
      <c r="D170" s="1">
        <v>0</v>
      </c>
    </row>
    <row r="171" spans="1:4" x14ac:dyDescent="0.3">
      <c r="A171">
        <v>170</v>
      </c>
      <c r="D171" s="1">
        <v>0</v>
      </c>
    </row>
    <row r="172" spans="1:4" x14ac:dyDescent="0.3">
      <c r="A172">
        <v>171</v>
      </c>
      <c r="D172" s="1">
        <v>0</v>
      </c>
    </row>
    <row r="173" spans="1:4" x14ac:dyDescent="0.3">
      <c r="A173">
        <v>172</v>
      </c>
      <c r="D173" s="1">
        <v>0</v>
      </c>
    </row>
    <row r="174" spans="1:4" x14ac:dyDescent="0.3">
      <c r="A174">
        <v>173</v>
      </c>
      <c r="D174" s="1">
        <v>0</v>
      </c>
    </row>
    <row r="175" spans="1:4" x14ac:dyDescent="0.3">
      <c r="A175">
        <v>174</v>
      </c>
      <c r="D175" s="1">
        <v>0</v>
      </c>
    </row>
    <row r="176" spans="1:4" x14ac:dyDescent="0.3">
      <c r="A176">
        <v>175</v>
      </c>
      <c r="D176" s="1">
        <v>0</v>
      </c>
    </row>
    <row r="177" spans="1:4" x14ac:dyDescent="0.3">
      <c r="A177">
        <v>176</v>
      </c>
      <c r="D177" s="1">
        <v>0</v>
      </c>
    </row>
    <row r="178" spans="1:4" x14ac:dyDescent="0.3">
      <c r="A178">
        <v>177</v>
      </c>
      <c r="D178" s="1">
        <v>0</v>
      </c>
    </row>
    <row r="179" spans="1:4" x14ac:dyDescent="0.3">
      <c r="A179">
        <v>178</v>
      </c>
      <c r="D179" s="1">
        <v>0</v>
      </c>
    </row>
    <row r="180" spans="1:4" x14ac:dyDescent="0.3">
      <c r="A180">
        <v>179</v>
      </c>
      <c r="D180" s="1">
        <v>0</v>
      </c>
    </row>
    <row r="181" spans="1:4" x14ac:dyDescent="0.3">
      <c r="A181">
        <v>180</v>
      </c>
      <c r="D181" s="1">
        <v>0</v>
      </c>
    </row>
    <row r="182" spans="1:4" x14ac:dyDescent="0.3">
      <c r="A182">
        <v>181</v>
      </c>
      <c r="D182" s="1">
        <v>0</v>
      </c>
    </row>
    <row r="183" spans="1:4" x14ac:dyDescent="0.3">
      <c r="A183">
        <v>182</v>
      </c>
      <c r="D183" s="1">
        <v>0</v>
      </c>
    </row>
    <row r="184" spans="1:4" x14ac:dyDescent="0.3">
      <c r="A184">
        <v>183</v>
      </c>
      <c r="D184" s="1">
        <v>0</v>
      </c>
    </row>
    <row r="185" spans="1:4" x14ac:dyDescent="0.3">
      <c r="A185">
        <v>184</v>
      </c>
      <c r="D185" s="1">
        <v>0</v>
      </c>
    </row>
    <row r="186" spans="1:4" x14ac:dyDescent="0.3">
      <c r="A186">
        <v>185</v>
      </c>
      <c r="D186" s="1">
        <v>0</v>
      </c>
    </row>
    <row r="187" spans="1:4" x14ac:dyDescent="0.3">
      <c r="A187">
        <v>186</v>
      </c>
      <c r="D187" s="1">
        <v>0</v>
      </c>
    </row>
    <row r="188" spans="1:4" x14ac:dyDescent="0.3">
      <c r="A188">
        <v>187</v>
      </c>
      <c r="D188" s="1">
        <v>0</v>
      </c>
    </row>
    <row r="189" spans="1:4" x14ac:dyDescent="0.3">
      <c r="A189">
        <v>188</v>
      </c>
      <c r="D189" s="1">
        <v>0</v>
      </c>
    </row>
    <row r="190" spans="1:4" x14ac:dyDescent="0.3">
      <c r="A190">
        <v>189</v>
      </c>
      <c r="D190" s="1">
        <v>0</v>
      </c>
    </row>
    <row r="191" spans="1:4" x14ac:dyDescent="0.3">
      <c r="A191">
        <v>190</v>
      </c>
      <c r="D191" s="1">
        <v>0</v>
      </c>
    </row>
    <row r="192" spans="1:4" x14ac:dyDescent="0.3">
      <c r="A192">
        <v>191</v>
      </c>
      <c r="D192" s="1">
        <v>0</v>
      </c>
    </row>
    <row r="193" spans="1:4" x14ac:dyDescent="0.3">
      <c r="A193">
        <v>192</v>
      </c>
      <c r="D193" s="1">
        <v>0</v>
      </c>
    </row>
    <row r="194" spans="1:4" x14ac:dyDescent="0.3">
      <c r="A194">
        <v>193</v>
      </c>
      <c r="D194" s="1">
        <v>0</v>
      </c>
    </row>
    <row r="195" spans="1:4" x14ac:dyDescent="0.3">
      <c r="A195">
        <v>194</v>
      </c>
      <c r="D195" s="1">
        <v>0</v>
      </c>
    </row>
    <row r="196" spans="1:4" x14ac:dyDescent="0.3">
      <c r="A196">
        <v>195</v>
      </c>
      <c r="D196" s="1">
        <v>0</v>
      </c>
    </row>
    <row r="197" spans="1:4" x14ac:dyDescent="0.3">
      <c r="A197">
        <v>196</v>
      </c>
      <c r="D197" s="1">
        <v>0</v>
      </c>
    </row>
    <row r="198" spans="1:4" x14ac:dyDescent="0.3">
      <c r="A198">
        <v>197</v>
      </c>
      <c r="D198" s="1">
        <v>0</v>
      </c>
    </row>
    <row r="199" spans="1:4" x14ac:dyDescent="0.3">
      <c r="A199">
        <v>198</v>
      </c>
      <c r="D199" s="1">
        <v>0</v>
      </c>
    </row>
    <row r="200" spans="1:4" x14ac:dyDescent="0.3">
      <c r="A200">
        <v>199</v>
      </c>
      <c r="D200" s="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B3C12-92B9-4071-B97F-0912E8389AE0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127" priority="3" operator="lessThan">
      <formula>0</formula>
    </cfRule>
    <cfRule type="cellIs" dxfId="126" priority="4" operator="greaterThan">
      <formula>0</formula>
    </cfRule>
  </conditionalFormatting>
  <conditionalFormatting sqref="I6">
    <cfRule type="cellIs" dxfId="119" priority="1" operator="lessThan">
      <formula>0</formula>
    </cfRule>
    <cfRule type="cellIs" dxfId="118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0E9C6-3301-407A-8652-54C8903C9A1E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115" priority="3" operator="lessThan">
      <formula>0</formula>
    </cfRule>
    <cfRule type="cellIs" dxfId="114" priority="4" operator="greaterThan">
      <formula>0</formula>
    </cfRule>
  </conditionalFormatting>
  <conditionalFormatting sqref="I6">
    <cfRule type="cellIs" dxfId="113" priority="1" operator="lessThan">
      <formula>0</formula>
    </cfRule>
    <cfRule type="cellIs" dxfId="112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B21B4-5CD5-4212-AC93-52B967DC933E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109" priority="3" operator="lessThan">
      <formula>0</formula>
    </cfRule>
    <cfRule type="cellIs" dxfId="108" priority="4" operator="greaterThan">
      <formula>0</formula>
    </cfRule>
  </conditionalFormatting>
  <conditionalFormatting sqref="I6">
    <cfRule type="cellIs" dxfId="107" priority="1" operator="lessThan">
      <formula>0</formula>
    </cfRule>
    <cfRule type="cellIs" dxfId="106" priority="2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AC467-A7DE-461B-842D-773CDCC840BA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103" priority="3" operator="lessThan">
      <formula>0</formula>
    </cfRule>
    <cfRule type="cellIs" dxfId="102" priority="4" operator="greaterThan">
      <formula>0</formula>
    </cfRule>
  </conditionalFormatting>
  <conditionalFormatting sqref="I6">
    <cfRule type="cellIs" dxfId="101" priority="1" operator="lessThan">
      <formula>0</formula>
    </cfRule>
    <cfRule type="cellIs" dxfId="100" priority="2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C09A7-35F1-4CF0-95DF-62D984449FE9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97" priority="3" operator="lessThan">
      <formula>0</formula>
    </cfRule>
    <cfRule type="cellIs" dxfId="96" priority="4" operator="greaterThan">
      <formula>0</formula>
    </cfRule>
  </conditionalFormatting>
  <conditionalFormatting sqref="I6">
    <cfRule type="cellIs" dxfId="95" priority="1" operator="lessThan">
      <formula>0</formula>
    </cfRule>
    <cfRule type="cellIs" dxfId="94" priority="2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003D9-074F-4F93-A52B-B226027EEE23}">
  <dimension ref="B2:L24"/>
  <sheetViews>
    <sheetView workbookViewId="0">
      <selection sqref="A1:XFD1048576"/>
    </sheetView>
  </sheetViews>
  <sheetFormatPr defaultRowHeight="14.4" x14ac:dyDescent="0.3"/>
  <cols>
    <col min="2" max="2" width="11.77734375" bestFit="1" customWidth="1"/>
    <col min="3" max="3" width="12.5546875" bestFit="1" customWidth="1"/>
    <col min="4" max="4" width="20.77734375" bestFit="1" customWidth="1"/>
    <col min="5" max="5" width="14" bestFit="1" customWidth="1"/>
    <col min="6" max="6" width="11.44140625" style="1" bestFit="1" customWidth="1"/>
    <col min="8" max="8" width="21.88671875" bestFit="1" customWidth="1"/>
    <col min="9" max="9" width="10.33203125" bestFit="1" customWidth="1"/>
  </cols>
  <sheetData>
    <row r="2" spans="2:12" x14ac:dyDescent="0.3">
      <c r="B2" t="s">
        <v>0</v>
      </c>
      <c r="C2" t="s">
        <v>1</v>
      </c>
      <c r="D2" t="s">
        <v>2</v>
      </c>
      <c r="E2" t="s">
        <v>5</v>
      </c>
      <c r="F2" s="1" t="s">
        <v>6</v>
      </c>
      <c r="H2" t="s">
        <v>27</v>
      </c>
      <c r="I2" s="3">
        <v>0.75</v>
      </c>
    </row>
    <row r="3" spans="2:12" x14ac:dyDescent="0.3">
      <c r="B3">
        <v>1</v>
      </c>
      <c r="C3" t="str">
        <f>IFERROR(VLOOKUP(B3,'Supplier prices'!A:C,3,FALSE), "check supplier price sheet")</f>
        <v>Chicken thighs</v>
      </c>
      <c r="D3">
        <f>IFERROR(VLOOKUP(C3,'Supplier prices'!C:D,2,FALSE), "check supplier price sheet")</f>
        <v>5.65</v>
      </c>
      <c r="E3">
        <v>0.1</v>
      </c>
      <c r="F3" s="1">
        <f>D3*E3</f>
        <v>0.56500000000000006</v>
      </c>
      <c r="H3" t="s">
        <v>28</v>
      </c>
      <c r="I3" s="3">
        <f>1-I2</f>
        <v>0.25</v>
      </c>
    </row>
    <row r="4" spans="2:12" x14ac:dyDescent="0.3">
      <c r="B4">
        <v>2</v>
      </c>
      <c r="C4" t="str">
        <f>IFERROR(VLOOKUP(B4,'Supplier prices'!A:C,3,FALSE), "check supplier price sheet")</f>
        <v>Lemons</v>
      </c>
      <c r="D4">
        <f>IFERROR(VLOOKUP(C4,'Supplier prices'!C:D,2,FALSE), "check supplier price sheet")</f>
        <v>0.3</v>
      </c>
      <c r="E4">
        <v>0.5</v>
      </c>
      <c r="F4" s="1">
        <f t="shared" ref="F4:F9" si="0">D4*E4</f>
        <v>0.15</v>
      </c>
      <c r="H4" t="s">
        <v>29</v>
      </c>
      <c r="I4" s="1">
        <f>(F14/I3)*1</f>
        <v>10.580000000000002</v>
      </c>
    </row>
    <row r="5" spans="2:12" x14ac:dyDescent="0.3">
      <c r="B5">
        <v>3</v>
      </c>
      <c r="C5" t="str">
        <f>IFERROR(VLOOKUP(B5,'Supplier prices'!A:C,3,FALSE), "check supplier price sheet")</f>
        <v>Thyme</v>
      </c>
      <c r="D5">
        <f>IFERROR(VLOOKUP(C5,'Supplier prices'!C:D,2,FALSE), "check supplier price sheet")</f>
        <v>1</v>
      </c>
      <c r="E5">
        <v>0.05</v>
      </c>
      <c r="F5" s="1">
        <f t="shared" si="0"/>
        <v>0.05</v>
      </c>
      <c r="H5" t="s">
        <v>30</v>
      </c>
      <c r="I5" s="1">
        <f>I4*1.2</f>
        <v>12.696000000000002</v>
      </c>
    </row>
    <row r="6" spans="2:12" x14ac:dyDescent="0.3">
      <c r="B6">
        <v>4</v>
      </c>
      <c r="C6" t="str">
        <f>IFERROR(VLOOKUP(B6,'Supplier prices'!A:C,3,FALSE), "check supplier price sheet")</f>
        <v>Cream</v>
      </c>
      <c r="D6">
        <f>IFERROR(VLOOKUP(C6,'Supplier prices'!C:D,2,FALSE), "check supplier price sheet")</f>
        <v>6.8</v>
      </c>
      <c r="E6">
        <v>0.1</v>
      </c>
      <c r="F6" s="1">
        <f t="shared" si="0"/>
        <v>0.68</v>
      </c>
      <c r="H6" t="s">
        <v>23</v>
      </c>
      <c r="I6" s="1">
        <f>F15-I5</f>
        <v>-0.69600000000000151</v>
      </c>
    </row>
    <row r="7" spans="2:12" x14ac:dyDescent="0.3">
      <c r="B7">
        <v>5</v>
      </c>
      <c r="C7" t="str">
        <f>IFERROR(VLOOKUP(B7,'Supplier prices'!A:C,3,FALSE), "check supplier price sheet")</f>
        <v>Potatoes</v>
      </c>
      <c r="D7">
        <f>IFERROR(VLOOKUP(C7,'Supplier prices'!C:D,2,FALSE), "check supplier price sheet")</f>
        <v>1.4</v>
      </c>
      <c r="E7">
        <v>0.25</v>
      </c>
      <c r="F7" s="1">
        <f t="shared" si="0"/>
        <v>0.35</v>
      </c>
    </row>
    <row r="8" spans="2:12" x14ac:dyDescent="0.3">
      <c r="B8">
        <v>6</v>
      </c>
      <c r="C8" t="str">
        <f>IFERROR(VLOOKUP(B8,'Supplier prices'!A:C,3,FALSE), "check supplier price sheet")</f>
        <v>Button mushrooms</v>
      </c>
      <c r="D8">
        <f>IFERROR(VLOOKUP(C8,'Supplier prices'!C:D,2,FALSE), "check supplier price sheet")</f>
        <v>3</v>
      </c>
      <c r="E8">
        <v>0.2</v>
      </c>
      <c r="F8" s="1">
        <f t="shared" si="0"/>
        <v>0.60000000000000009</v>
      </c>
    </row>
    <row r="9" spans="2:12" x14ac:dyDescent="0.3">
      <c r="B9">
        <v>7</v>
      </c>
      <c r="C9" t="str">
        <f>IFERROR(VLOOKUP(B9,'Supplier prices'!A:C,3,FALSE), "check supplier price sheet")</f>
        <v>Asparagus</v>
      </c>
      <c r="D9">
        <f>IFERROR(VLOOKUP(C9,'Supplier prices'!C:D,2,FALSE), "check supplier price sheet")</f>
        <v>2.5</v>
      </c>
      <c r="E9">
        <v>0.1</v>
      </c>
      <c r="F9" s="1">
        <f t="shared" si="0"/>
        <v>0.25</v>
      </c>
    </row>
    <row r="11" spans="2:12" x14ac:dyDescent="0.3">
      <c r="K11" s="1"/>
      <c r="L11" s="1"/>
    </row>
    <row r="14" spans="2:12" x14ac:dyDescent="0.3">
      <c r="E14" t="s">
        <v>16</v>
      </c>
      <c r="F14" s="1">
        <f>SUM(F3:F9)</f>
        <v>2.6450000000000005</v>
      </c>
    </row>
    <row r="15" spans="2:12" x14ac:dyDescent="0.3">
      <c r="E15" t="s">
        <v>18</v>
      </c>
      <c r="F15" s="1">
        <v>12</v>
      </c>
    </row>
    <row r="16" spans="2:12" x14ac:dyDescent="0.3">
      <c r="E16" t="s">
        <v>17</v>
      </c>
      <c r="F16" s="1">
        <f>F15/1.2</f>
        <v>10</v>
      </c>
    </row>
    <row r="18" spans="5:6" x14ac:dyDescent="0.3">
      <c r="E18" t="s">
        <v>19</v>
      </c>
      <c r="F18" s="1">
        <f>F16-F14</f>
        <v>7.3549999999999995</v>
      </c>
    </row>
    <row r="19" spans="5:6" x14ac:dyDescent="0.3">
      <c r="E19" t="s">
        <v>20</v>
      </c>
      <c r="F19" s="2">
        <f>F18/F16</f>
        <v>0.73549999999999993</v>
      </c>
    </row>
    <row r="21" spans="5:6" x14ac:dyDescent="0.3">
      <c r="E21" t="s">
        <v>21</v>
      </c>
      <c r="F21" s="3">
        <v>0.75</v>
      </c>
    </row>
    <row r="22" spans="5:6" x14ac:dyDescent="0.3">
      <c r="E22" t="s">
        <v>24</v>
      </c>
      <c r="F22" s="1">
        <f>$F$16*F21</f>
        <v>7.5</v>
      </c>
    </row>
    <row r="23" spans="5:6" x14ac:dyDescent="0.3">
      <c r="E23" t="s">
        <v>22</v>
      </c>
      <c r="F23" s="1">
        <f>F16-F22</f>
        <v>2.5</v>
      </c>
    </row>
    <row r="24" spans="5:6" x14ac:dyDescent="0.3">
      <c r="E24" t="s">
        <v>23</v>
      </c>
      <c r="F24" s="1">
        <f>F23-F14</f>
        <v>-0.14500000000000046</v>
      </c>
    </row>
  </sheetData>
  <conditionalFormatting sqref="F24">
    <cfRule type="cellIs" dxfId="91" priority="3" operator="lessThan">
      <formula>0</formula>
    </cfRule>
    <cfRule type="cellIs" dxfId="90" priority="4" operator="greaterThan">
      <formula>0</formula>
    </cfRule>
  </conditionalFormatting>
  <conditionalFormatting sqref="I6">
    <cfRule type="cellIs" dxfId="89" priority="1" operator="lessThan">
      <formula>0</formula>
    </cfRule>
    <cfRule type="cellIs" dxfId="88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Instructions</vt:lpstr>
      <vt:lpstr>Overview</vt:lpstr>
      <vt:lpstr>Supplier prices</vt:lpstr>
      <vt:lpstr>Spec 1</vt:lpstr>
      <vt:lpstr>Spec 2</vt:lpstr>
      <vt:lpstr>Spec 3</vt:lpstr>
      <vt:lpstr>Spec 4</vt:lpstr>
      <vt:lpstr>Spec 5</vt:lpstr>
      <vt:lpstr>Spec 6</vt:lpstr>
      <vt:lpstr>Spec 7</vt:lpstr>
      <vt:lpstr>Spec 8</vt:lpstr>
      <vt:lpstr>Spec 9</vt:lpstr>
      <vt:lpstr>Spec 10</vt:lpstr>
      <vt:lpstr>Spec 11</vt:lpstr>
      <vt:lpstr>Spec 12</vt:lpstr>
      <vt:lpstr>Spec 13</vt:lpstr>
      <vt:lpstr>Spec 14</vt:lpstr>
      <vt:lpstr>Spec 15</vt:lpstr>
      <vt:lpstr>Spec 16</vt:lpstr>
      <vt:lpstr>Spec 17</vt:lpstr>
      <vt:lpstr>Spec 18</vt:lpstr>
      <vt:lpstr>Spec 19</vt:lpstr>
      <vt:lpstr>Spec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Evans</dc:creator>
  <cp:lastModifiedBy>Gareth Evans</cp:lastModifiedBy>
  <dcterms:created xsi:type="dcterms:W3CDTF">2023-01-29T00:06:09Z</dcterms:created>
  <dcterms:modified xsi:type="dcterms:W3CDTF">2023-01-29T01:16:41Z</dcterms:modified>
</cp:coreProperties>
</file>