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et\Dropbox\My PC (DESKTOP-JFF21EO)\Documents\Evans and Co\EACHA\"/>
    </mc:Choice>
  </mc:AlternateContent>
  <xr:revisionPtr revIDLastSave="0" documentId="13_ncr:1_{D568A432-7EC7-4C5D-B321-6EFA26A48EED}" xr6:coauthVersionLast="47" xr6:coauthVersionMax="47" xr10:uidLastSave="{00000000-0000-0000-0000-000000000000}"/>
  <bookViews>
    <workbookView xWindow="-108" yWindow="-108" windowWidth="23256" windowHeight="12456" activeTab="1" xr2:uid="{1FFF75D5-18B1-4EA6-8DE6-A1567E7843FC}"/>
  </bookViews>
  <sheets>
    <sheet name="Guide" sheetId="2" r:id="rId1"/>
    <sheet name="Staff cos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G65" i="1"/>
  <c r="E51" i="1"/>
  <c r="F49" i="1"/>
  <c r="G49" i="1" s="1"/>
  <c r="F46" i="1"/>
  <c r="F45" i="1"/>
  <c r="F44" i="1"/>
  <c r="F43" i="1"/>
  <c r="F42" i="1"/>
  <c r="F41" i="1"/>
  <c r="F40" i="1"/>
  <c r="G40" i="1" s="1"/>
  <c r="F39" i="1"/>
  <c r="F38" i="1"/>
  <c r="F37" i="1"/>
  <c r="F36" i="1"/>
  <c r="G36" i="1" s="1"/>
  <c r="F35" i="1"/>
  <c r="F34" i="1"/>
  <c r="F33" i="1"/>
  <c r="F32" i="1"/>
  <c r="F31" i="1"/>
  <c r="G31" i="1" s="1"/>
  <c r="F30" i="1"/>
  <c r="F29" i="1"/>
  <c r="F25" i="1"/>
  <c r="F24" i="1"/>
  <c r="F23" i="1"/>
  <c r="F22" i="1"/>
  <c r="G22" i="1" s="1"/>
  <c r="F21" i="1"/>
  <c r="G21" i="1" s="1"/>
  <c r="F20" i="1"/>
  <c r="G20" i="1" s="1"/>
  <c r="F19" i="1"/>
  <c r="F18" i="1"/>
  <c r="F17" i="1"/>
  <c r="F16" i="1"/>
  <c r="F15" i="1"/>
  <c r="F14" i="1"/>
  <c r="G14" i="1" s="1"/>
  <c r="F13" i="1"/>
  <c r="F12" i="1"/>
  <c r="F11" i="1"/>
  <c r="F10" i="1"/>
  <c r="F9" i="1"/>
  <c r="F7" i="1"/>
  <c r="F6" i="1"/>
  <c r="F5" i="1"/>
  <c r="F4" i="1"/>
  <c r="F3" i="1"/>
  <c r="F2" i="1"/>
  <c r="G39" i="1"/>
  <c r="G37" i="1"/>
  <c r="G23" i="1"/>
  <c r="F8" i="1"/>
  <c r="E50" i="1"/>
  <c r="F50" i="1" s="1"/>
  <c r="G50" i="1" s="1"/>
  <c r="E49" i="1"/>
  <c r="E48" i="1"/>
  <c r="E47" i="1"/>
  <c r="F47" i="1" s="1"/>
  <c r="G47" i="1" s="1"/>
  <c r="E46" i="1"/>
  <c r="E45" i="1"/>
  <c r="E44" i="1"/>
  <c r="E43" i="1"/>
  <c r="E42" i="1"/>
  <c r="E41" i="1"/>
  <c r="E40" i="1"/>
  <c r="G42" i="1"/>
  <c r="E39" i="1"/>
  <c r="E38" i="1"/>
  <c r="E37" i="1"/>
  <c r="E36" i="1"/>
  <c r="E35" i="1"/>
  <c r="E34" i="1"/>
  <c r="E33" i="1"/>
  <c r="G33" i="1" s="1"/>
  <c r="E32" i="1"/>
  <c r="E31" i="1"/>
  <c r="G46" i="1"/>
  <c r="G38" i="1"/>
  <c r="E30" i="1"/>
  <c r="G30" i="1"/>
  <c r="E29" i="1"/>
  <c r="E28" i="1"/>
  <c r="E27" i="1"/>
  <c r="F27" i="1" s="1"/>
  <c r="E26" i="1"/>
  <c r="F26" i="1" s="1"/>
  <c r="E25" i="1"/>
  <c r="G25" i="1" s="1"/>
  <c r="E24" i="1"/>
  <c r="E23" i="1"/>
  <c r="E22" i="1"/>
  <c r="G43" i="1"/>
  <c r="G45" i="1"/>
  <c r="G44" i="1"/>
  <c r="G41" i="1"/>
  <c r="G35" i="1"/>
  <c r="G34" i="1"/>
  <c r="G32" i="1"/>
  <c r="G29" i="1"/>
  <c r="G19" i="1"/>
  <c r="G18" i="1"/>
  <c r="G17" i="1"/>
  <c r="G16" i="1"/>
  <c r="G15" i="1"/>
  <c r="G13" i="1"/>
  <c r="G12" i="1"/>
  <c r="G11" i="1"/>
  <c r="G10" i="1"/>
  <c r="E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F51" i="1" l="1"/>
  <c r="G51" i="1" s="1"/>
  <c r="F48" i="1"/>
  <c r="G48" i="1" s="1"/>
  <c r="F28" i="1"/>
  <c r="G28" i="1" s="1"/>
  <c r="G27" i="1"/>
  <c r="G26" i="1"/>
  <c r="G9" i="1"/>
  <c r="G6" i="1"/>
  <c r="G2" i="1"/>
  <c r="G8" i="1"/>
  <c r="G7" i="1"/>
  <c r="G5" i="1"/>
  <c r="G4" i="1"/>
  <c r="G3" i="1"/>
  <c r="G24" i="1"/>
  <c r="G56" i="1" l="1"/>
  <c r="G55" i="1"/>
  <c r="G54" i="1"/>
  <c r="G58" i="1" l="1"/>
  <c r="G62" i="1" s="1"/>
</calcChain>
</file>

<file path=xl/sharedStrings.xml><?xml version="1.0" encoding="utf-8"?>
<sst xmlns="http://schemas.openxmlformats.org/spreadsheetml/2006/main" count="75" uniqueCount="55">
  <si>
    <t>Department</t>
  </si>
  <si>
    <t>Key</t>
  </si>
  <si>
    <t>Dept</t>
  </si>
  <si>
    <t>FOH</t>
  </si>
  <si>
    <t>Front of House</t>
  </si>
  <si>
    <t>BOH</t>
  </si>
  <si>
    <t>Back of House</t>
  </si>
  <si>
    <t>DR</t>
  </si>
  <si>
    <t>Director</t>
  </si>
  <si>
    <t>Name</t>
  </si>
  <si>
    <t>Hourly rate</t>
  </si>
  <si>
    <t>Hours</t>
  </si>
  <si>
    <t>Gross wage</t>
  </si>
  <si>
    <t>ER Pens &amp; ER NI</t>
  </si>
  <si>
    <t>Total ER Cost</t>
  </si>
  <si>
    <t>ER Pens</t>
  </si>
  <si>
    <t>ER NI</t>
  </si>
  <si>
    <t>Employer's NI Contributions</t>
  </si>
  <si>
    <t>Employer's Pension Contributions</t>
  </si>
  <si>
    <t>ER</t>
  </si>
  <si>
    <t>Employer</t>
  </si>
  <si>
    <t>EE</t>
  </si>
  <si>
    <t>Employee</t>
  </si>
  <si>
    <t>Only use if you're working on shift!</t>
  </si>
  <si>
    <t>Notes</t>
  </si>
  <si>
    <t>Enter all staff from each department in one go- don't enter "Joe from BOH" on the first line followed by "Fiona FOH" on the second (unless you've only got 2 staff)</t>
  </si>
  <si>
    <t>FOH Total</t>
  </si>
  <si>
    <t>BOH Total</t>
  </si>
  <si>
    <t>Manager Total</t>
  </si>
  <si>
    <t>If you need to add more lines, right click on any row number in that Dept and select "insert row"</t>
  </si>
  <si>
    <t>Total</t>
  </si>
  <si>
    <t>For Totals, rows 2-25 are set to FOH, 26-46 are set to BOH, and 47-51 are set to Management</t>
  </si>
  <si>
    <t>Total Labour %</t>
  </si>
  <si>
    <t>Steve</t>
  </si>
  <si>
    <t>John</t>
  </si>
  <si>
    <t>Toby</t>
  </si>
  <si>
    <t>Fiona</t>
  </si>
  <si>
    <t>Alexa</t>
  </si>
  <si>
    <t>Francesca</t>
  </si>
  <si>
    <t>Judith</t>
  </si>
  <si>
    <t>Donna</t>
  </si>
  <si>
    <t>Gareth</t>
  </si>
  <si>
    <t>Denise</t>
  </si>
  <si>
    <t>Carol</t>
  </si>
  <si>
    <t>MGMT</t>
  </si>
  <si>
    <t>Management</t>
  </si>
  <si>
    <t>Lucas</t>
  </si>
  <si>
    <t>Sam</t>
  </si>
  <si>
    <t>Ben</t>
  </si>
  <si>
    <t>Isabelle</t>
  </si>
  <si>
    <t>Mark</t>
  </si>
  <si>
    <t>Revenue (ex VAT)</t>
  </si>
  <si>
    <t>Target Labour %</t>
  </si>
  <si>
    <t>Target Labour £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</si>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</sst>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 vertical="top" wrapText="1"/>
    </xf>
    <xf numFmtId="10" fontId="0" fillId="0" borderId="0" xfId="0" applyNumberFormat="1"/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1324B-C309-4DCE-84C3-31259F8DAC98}">
  <dimension ref="A5:E21"/>
  <sheetViews>
    <sheetView workbookViewId="0">
      <selection activeCell="B10" sqref="B10"/>
    </sheetView>
  </sheetViews>
  <sheetFormatPr defaultRowHeight="14.4" x14ac:dyDescent="0.3"/>
  <cols>
    <col min="1" max="1" width="29.6640625" bestFit="1" customWidth="1"/>
    <col min="2" max="2" width="14.109375" bestFit="1" customWidth="1"/>
    <col min="3" max="3" width="13.21875" bestFit="1" customWidth="1"/>
  </cols>
  <sheetData>
    <row r="5" spans="1:3" x14ac:dyDescent="0.3">
      <c r="B5" t="s">
        <v>1</v>
      </c>
    </row>
    <row r="6" spans="1:3" x14ac:dyDescent="0.3">
      <c r="B6" t="s">
        <v>2</v>
      </c>
      <c r="C6" t="s">
        <v>0</v>
      </c>
    </row>
    <row r="7" spans="1:3" x14ac:dyDescent="0.3">
      <c r="A7" t="s">
        <v>0</v>
      </c>
      <c r="B7" t="s">
        <v>3</v>
      </c>
      <c r="C7" t="s">
        <v>4</v>
      </c>
    </row>
    <row r="8" spans="1:3" x14ac:dyDescent="0.3">
      <c r="A8" t="s">
        <v>0</v>
      </c>
      <c r="B8" t="s">
        <v>5</v>
      </c>
      <c r="C8" t="s">
        <v>6</v>
      </c>
    </row>
    <row r="9" spans="1:3" x14ac:dyDescent="0.3">
      <c r="A9" t="s">
        <v>0</v>
      </c>
      <c r="B9" t="s">
        <v>44</v>
      </c>
      <c r="C9" t="s">
        <v>45</v>
      </c>
    </row>
    <row r="10" spans="1:3" x14ac:dyDescent="0.3">
      <c r="A10" t="s">
        <v>23</v>
      </c>
      <c r="B10" t="s">
        <v>7</v>
      </c>
      <c r="C10" t="s">
        <v>8</v>
      </c>
    </row>
    <row r="11" spans="1:3" x14ac:dyDescent="0.3">
      <c r="B11" t="s">
        <v>15</v>
      </c>
      <c r="C11" t="s">
        <v>18</v>
      </c>
    </row>
    <row r="12" spans="1:3" x14ac:dyDescent="0.3">
      <c r="B12" t="s">
        <v>16</v>
      </c>
      <c r="C12" t="s">
        <v>17</v>
      </c>
    </row>
    <row r="13" spans="1:3" x14ac:dyDescent="0.3">
      <c r="B13" t="s">
        <v>19</v>
      </c>
      <c r="C13" t="s">
        <v>20</v>
      </c>
    </row>
    <row r="14" spans="1:3" x14ac:dyDescent="0.3">
      <c r="B14" t="s">
        <v>21</v>
      </c>
      <c r="C14" t="s">
        <v>22</v>
      </c>
    </row>
    <row r="17" spans="1:5" x14ac:dyDescent="0.3">
      <c r="A17" t="s">
        <v>24</v>
      </c>
    </row>
    <row r="18" spans="1:5" ht="14.4" customHeight="1" x14ac:dyDescent="0.3">
      <c r="A18" s="1" t="s">
        <v>25</v>
      </c>
      <c r="B18" s="1"/>
      <c r="C18" s="1"/>
      <c r="D18" s="1"/>
      <c r="E18" s="1"/>
    </row>
    <row r="19" spans="1:5" x14ac:dyDescent="0.3">
      <c r="A19" s="1"/>
      <c r="B19" s="1"/>
      <c r="C19" s="1"/>
      <c r="D19" s="1"/>
      <c r="E19" s="1"/>
    </row>
    <row r="20" spans="1:5" x14ac:dyDescent="0.3">
      <c r="A20" t="s">
        <v>31</v>
      </c>
    </row>
    <row r="21" spans="1:5" x14ac:dyDescent="0.3">
      <c r="A21" t="s">
        <v>29</v>
      </c>
    </row>
  </sheetData>
  <mergeCells count="1">
    <mergeCell ref="A18:E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B9F7-5AD0-4579-B7B9-F89C6E6F157A}">
  <dimension ref="A1:G67"/>
  <sheetViews>
    <sheetView tabSelected="1" topLeftCell="A38" workbookViewId="0">
      <selection activeCell="G51" sqref="E2:G51"/>
    </sheetView>
  </sheetViews>
  <sheetFormatPr defaultRowHeight="14.4" x14ac:dyDescent="0.3"/>
  <cols>
    <col min="1" max="1" width="6.5546875" bestFit="1" customWidth="1"/>
    <col min="3" max="3" width="10.109375" bestFit="1" customWidth="1"/>
    <col min="5" max="5" width="10.33203125" bestFit="1" customWidth="1"/>
    <col min="6" max="6" width="15.21875" bestFit="1" customWidth="1"/>
    <col min="7" max="7" width="11.88671875" bestFit="1" customWidth="1"/>
  </cols>
  <sheetData>
    <row r="1" spans="1:7" x14ac:dyDescent="0.3">
      <c r="A1" t="s">
        <v>2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</row>
    <row r="2" spans="1:7" x14ac:dyDescent="0.3">
      <c r="A2" t="s">
        <v>3</v>
      </c>
      <c r="B2" t="s">
        <v>33</v>
      </c>
      <c r="C2">
        <v>11</v>
      </c>
      <c r="D2">
        <v>15</v>
      </c>
      <c r="E2" s="3">
        <f>$C$2*D2</f>
        <v>165</v>
      </c>
      <c r="F2" s="3">
        <f t="shared" ref="F2:F7" si="0">IF(SUM((E2-175)*13.8%)+((E2-120)*3%)&lt;0,0,(SUM((E2-175)*13.8%)+((E2-120)*3%)))</f>
        <v>0</v>
      </c>
      <c r="G2" s="3">
        <f>SUM(E2:F2)</f>
        <v>165</v>
      </c>
    </row>
    <row r="3" spans="1:7" x14ac:dyDescent="0.3">
      <c r="A3" t="s">
        <v>3</v>
      </c>
      <c r="B3" t="s">
        <v>34</v>
      </c>
      <c r="C3">
        <v>10.5</v>
      </c>
      <c r="D3">
        <v>22</v>
      </c>
      <c r="E3" s="3">
        <f>$C$3*D3</f>
        <v>231</v>
      </c>
      <c r="F3" s="3">
        <f t="shared" si="0"/>
        <v>11.058</v>
      </c>
      <c r="G3" s="3">
        <f t="shared" ref="G3:G21" si="1">SUM(E3:F3)</f>
        <v>242.05799999999999</v>
      </c>
    </row>
    <row r="4" spans="1:7" x14ac:dyDescent="0.3">
      <c r="A4" t="s">
        <v>3</v>
      </c>
      <c r="B4" t="s">
        <v>35</v>
      </c>
      <c r="C4">
        <v>8.9</v>
      </c>
      <c r="D4">
        <v>38</v>
      </c>
      <c r="E4" s="3">
        <f>$C$4*D4</f>
        <v>338.2</v>
      </c>
      <c r="F4" s="3">
        <f t="shared" si="0"/>
        <v>29.067599999999999</v>
      </c>
      <c r="G4" s="3">
        <f t="shared" si="1"/>
        <v>367.26760000000002</v>
      </c>
    </row>
    <row r="5" spans="1:7" x14ac:dyDescent="0.3">
      <c r="A5" t="s">
        <v>3</v>
      </c>
      <c r="B5" t="s">
        <v>36</v>
      </c>
      <c r="C5">
        <v>8</v>
      </c>
      <c r="D5">
        <v>48</v>
      </c>
      <c r="E5" s="3">
        <f>$C$5*D5</f>
        <v>384</v>
      </c>
      <c r="F5" s="3">
        <f t="shared" si="0"/>
        <v>36.762</v>
      </c>
      <c r="G5" s="3">
        <f t="shared" si="1"/>
        <v>420.762</v>
      </c>
    </row>
    <row r="6" spans="1:7" x14ac:dyDescent="0.3">
      <c r="A6" t="s">
        <v>3</v>
      </c>
      <c r="B6" t="s">
        <v>37</v>
      </c>
      <c r="C6">
        <v>12</v>
      </c>
      <c r="D6">
        <v>29</v>
      </c>
      <c r="E6" s="3">
        <f>$C$6*D6</f>
        <v>348</v>
      </c>
      <c r="F6" s="3">
        <f t="shared" si="0"/>
        <v>30.714000000000002</v>
      </c>
      <c r="G6" s="3">
        <f t="shared" si="1"/>
        <v>378.714</v>
      </c>
    </row>
    <row r="7" spans="1:7" x14ac:dyDescent="0.3">
      <c r="A7" t="s">
        <v>3</v>
      </c>
      <c r="B7" t="s">
        <v>38</v>
      </c>
      <c r="C7">
        <v>15</v>
      </c>
      <c r="D7">
        <v>40</v>
      </c>
      <c r="E7" s="3">
        <f>$C$7*D7</f>
        <v>600</v>
      </c>
      <c r="F7" s="3">
        <f t="shared" si="0"/>
        <v>73.050000000000011</v>
      </c>
      <c r="G7" s="3">
        <f t="shared" si="1"/>
        <v>673.05</v>
      </c>
    </row>
    <row r="8" spans="1:7" x14ac:dyDescent="0.3">
      <c r="A8" t="s">
        <v>3</v>
      </c>
      <c r="B8" t="s">
        <v>39</v>
      </c>
      <c r="C8">
        <v>12.5</v>
      </c>
      <c r="D8">
        <v>11</v>
      </c>
      <c r="E8" s="3">
        <f>$C$8*D8</f>
        <v>137.5</v>
      </c>
      <c r="F8" s="3">
        <f>IF(SUM((E8-175)*13.8%)+((E8-120)*3%)&lt;0,0,(SUM((E8-175)*13.8%)+((E8-120)*3%)))</f>
        <v>0</v>
      </c>
      <c r="G8" s="3">
        <f t="shared" si="1"/>
        <v>137.5</v>
      </c>
    </row>
    <row r="9" spans="1:7" x14ac:dyDescent="0.3">
      <c r="A9" t="s">
        <v>3</v>
      </c>
      <c r="B9" t="s">
        <v>40</v>
      </c>
      <c r="C9">
        <v>14</v>
      </c>
      <c r="D9">
        <v>15</v>
      </c>
      <c r="E9" s="3">
        <f>$C$9*D9</f>
        <v>210</v>
      </c>
      <c r="F9" s="3">
        <f t="shared" ref="F9:F51" si="2">IF(SUM((E9-175)*13.8%)+((E9-120)*3%)&lt;0,0,(SUM((E9-175)*13.8%)+((E9-120)*3%)))</f>
        <v>7.5299999999999994</v>
      </c>
      <c r="G9" s="3">
        <f t="shared" si="1"/>
        <v>217.53</v>
      </c>
    </row>
    <row r="10" spans="1:7" x14ac:dyDescent="0.3">
      <c r="E10" s="3">
        <f>$C$10*D10</f>
        <v>0</v>
      </c>
      <c r="F10" s="3">
        <f t="shared" si="2"/>
        <v>0</v>
      </c>
      <c r="G10" s="3">
        <f t="shared" si="1"/>
        <v>0</v>
      </c>
    </row>
    <row r="11" spans="1:7" x14ac:dyDescent="0.3">
      <c r="E11" s="3">
        <f>$C$11*D11</f>
        <v>0</v>
      </c>
      <c r="F11" s="3">
        <f t="shared" si="2"/>
        <v>0</v>
      </c>
      <c r="G11" s="3">
        <f t="shared" si="1"/>
        <v>0</v>
      </c>
    </row>
    <row r="12" spans="1:7" x14ac:dyDescent="0.3">
      <c r="E12" s="3">
        <f>$C$12*D12</f>
        <v>0</v>
      </c>
      <c r="F12" s="3">
        <f t="shared" si="2"/>
        <v>0</v>
      </c>
      <c r="G12" s="3">
        <f t="shared" si="1"/>
        <v>0</v>
      </c>
    </row>
    <row r="13" spans="1:7" x14ac:dyDescent="0.3">
      <c r="E13" s="3">
        <f>$C$13*D13</f>
        <v>0</v>
      </c>
      <c r="F13" s="3">
        <f t="shared" si="2"/>
        <v>0</v>
      </c>
      <c r="G13" s="3">
        <f t="shared" si="1"/>
        <v>0</v>
      </c>
    </row>
    <row r="14" spans="1:7" x14ac:dyDescent="0.3">
      <c r="E14" s="3">
        <f>$C$14*D14</f>
        <v>0</v>
      </c>
      <c r="F14" s="3">
        <f t="shared" si="2"/>
        <v>0</v>
      </c>
      <c r="G14" s="3">
        <f t="shared" si="1"/>
        <v>0</v>
      </c>
    </row>
    <row r="15" spans="1:7" x14ac:dyDescent="0.3">
      <c r="E15" s="3">
        <f>$C$15*D15</f>
        <v>0</v>
      </c>
      <c r="F15" s="3">
        <f t="shared" si="2"/>
        <v>0</v>
      </c>
      <c r="G15" s="3">
        <f t="shared" si="1"/>
        <v>0</v>
      </c>
    </row>
    <row r="16" spans="1:7" x14ac:dyDescent="0.3">
      <c r="E16" s="3">
        <f>$C$16*D16</f>
        <v>0</v>
      </c>
      <c r="F16" s="3">
        <f t="shared" si="2"/>
        <v>0</v>
      </c>
      <c r="G16" s="3">
        <f t="shared" si="1"/>
        <v>0</v>
      </c>
    </row>
    <row r="17" spans="1:7" x14ac:dyDescent="0.3">
      <c r="E17" s="3">
        <f>$C$17*D17</f>
        <v>0</v>
      </c>
      <c r="F17" s="3">
        <f t="shared" si="2"/>
        <v>0</v>
      </c>
      <c r="G17" s="3">
        <f t="shared" si="1"/>
        <v>0</v>
      </c>
    </row>
    <row r="18" spans="1:7" x14ac:dyDescent="0.3">
      <c r="E18" s="3">
        <f>$C$18*D18</f>
        <v>0</v>
      </c>
      <c r="F18" s="3">
        <f t="shared" si="2"/>
        <v>0</v>
      </c>
      <c r="G18" s="3">
        <f t="shared" si="1"/>
        <v>0</v>
      </c>
    </row>
    <row r="19" spans="1:7" x14ac:dyDescent="0.3">
      <c r="E19" s="3">
        <f>$C$19*D19</f>
        <v>0</v>
      </c>
      <c r="F19" s="3">
        <f t="shared" si="2"/>
        <v>0</v>
      </c>
      <c r="G19" s="3">
        <f t="shared" si="1"/>
        <v>0</v>
      </c>
    </row>
    <row r="20" spans="1:7" x14ac:dyDescent="0.3">
      <c r="E20" s="3">
        <f>$C$20*D20</f>
        <v>0</v>
      </c>
      <c r="F20" s="3">
        <f t="shared" si="2"/>
        <v>0</v>
      </c>
      <c r="G20" s="3">
        <f t="shared" si="1"/>
        <v>0</v>
      </c>
    </row>
    <row r="21" spans="1:7" x14ac:dyDescent="0.3">
      <c r="E21" s="3">
        <f>$C$21*D21</f>
        <v>0</v>
      </c>
      <c r="F21" s="3">
        <f t="shared" si="2"/>
        <v>0</v>
      </c>
      <c r="G21" s="3">
        <f t="shared" si="1"/>
        <v>0</v>
      </c>
    </row>
    <row r="22" spans="1:7" x14ac:dyDescent="0.3">
      <c r="E22" s="3">
        <f>$C$22*D22</f>
        <v>0</v>
      </c>
      <c r="F22" s="3">
        <f t="shared" si="2"/>
        <v>0</v>
      </c>
      <c r="G22" s="3">
        <f t="shared" ref="G22:G51" si="3">SUM(E22:F22)</f>
        <v>0</v>
      </c>
    </row>
    <row r="23" spans="1:7" x14ac:dyDescent="0.3">
      <c r="E23" s="3">
        <f>$C$23*D23</f>
        <v>0</v>
      </c>
      <c r="F23" s="3">
        <f t="shared" si="2"/>
        <v>0</v>
      </c>
      <c r="G23" s="3">
        <f t="shared" si="3"/>
        <v>0</v>
      </c>
    </row>
    <row r="24" spans="1:7" x14ac:dyDescent="0.3">
      <c r="E24" s="3">
        <f>$C$24*D24</f>
        <v>0</v>
      </c>
      <c r="F24" s="3">
        <f t="shared" si="2"/>
        <v>0</v>
      </c>
      <c r="G24" s="3">
        <f t="shared" si="3"/>
        <v>0</v>
      </c>
    </row>
    <row r="25" spans="1:7" x14ac:dyDescent="0.3">
      <c r="E25" s="3">
        <f>$C$25*D25</f>
        <v>0</v>
      </c>
      <c r="F25" s="3">
        <f t="shared" si="2"/>
        <v>0</v>
      </c>
      <c r="G25" s="3">
        <f t="shared" si="3"/>
        <v>0</v>
      </c>
    </row>
    <row r="26" spans="1:7" x14ac:dyDescent="0.3">
      <c r="A26" t="s">
        <v>5</v>
      </c>
      <c r="B26" t="s">
        <v>41</v>
      </c>
      <c r="C26">
        <v>20</v>
      </c>
      <c r="D26">
        <v>50</v>
      </c>
      <c r="E26" s="3">
        <f>$C$26*D26</f>
        <v>1000</v>
      </c>
      <c r="F26" s="3">
        <f t="shared" si="2"/>
        <v>140.25</v>
      </c>
      <c r="G26" s="3">
        <f t="shared" si="3"/>
        <v>1140.25</v>
      </c>
    </row>
    <row r="27" spans="1:7" x14ac:dyDescent="0.3">
      <c r="A27" t="s">
        <v>5</v>
      </c>
      <c r="B27" t="s">
        <v>42</v>
      </c>
      <c r="C27">
        <v>12</v>
      </c>
      <c r="D27">
        <v>22.5</v>
      </c>
      <c r="E27" s="3">
        <f>$C$27*D27</f>
        <v>270</v>
      </c>
      <c r="F27" s="3">
        <f t="shared" si="2"/>
        <v>17.61</v>
      </c>
      <c r="G27" s="3">
        <f t="shared" si="3"/>
        <v>287.61</v>
      </c>
    </row>
    <row r="28" spans="1:7" x14ac:dyDescent="0.3">
      <c r="A28" t="s">
        <v>5</v>
      </c>
      <c r="B28" t="s">
        <v>43</v>
      </c>
      <c r="C28">
        <v>14</v>
      </c>
      <c r="D28">
        <v>30</v>
      </c>
      <c r="E28" s="3">
        <f>$C$28*D28</f>
        <v>420</v>
      </c>
      <c r="F28" s="3">
        <f t="shared" si="2"/>
        <v>42.81</v>
      </c>
      <c r="G28" s="3">
        <f t="shared" si="3"/>
        <v>462.81</v>
      </c>
    </row>
    <row r="29" spans="1:7" x14ac:dyDescent="0.3">
      <c r="E29" s="3">
        <f>$C$29*D29</f>
        <v>0</v>
      </c>
      <c r="F29" s="3">
        <f t="shared" si="2"/>
        <v>0</v>
      </c>
      <c r="G29" s="3">
        <f t="shared" si="3"/>
        <v>0</v>
      </c>
    </row>
    <row r="30" spans="1:7" x14ac:dyDescent="0.3">
      <c r="E30" s="3">
        <f>$C$30*D30</f>
        <v>0</v>
      </c>
      <c r="F30" s="3">
        <f t="shared" si="2"/>
        <v>0</v>
      </c>
      <c r="G30" s="3">
        <f t="shared" si="3"/>
        <v>0</v>
      </c>
    </row>
    <row r="31" spans="1:7" x14ac:dyDescent="0.3">
      <c r="E31" s="3">
        <f>$C$31*D31</f>
        <v>0</v>
      </c>
      <c r="F31" s="3">
        <f t="shared" si="2"/>
        <v>0</v>
      </c>
      <c r="G31" s="3">
        <f t="shared" si="3"/>
        <v>0</v>
      </c>
    </row>
    <row r="32" spans="1:7" x14ac:dyDescent="0.3">
      <c r="E32" s="3">
        <f>$C$32*D32</f>
        <v>0</v>
      </c>
      <c r="F32" s="3">
        <f t="shared" si="2"/>
        <v>0</v>
      </c>
      <c r="G32" s="3">
        <f t="shared" si="3"/>
        <v>0</v>
      </c>
    </row>
    <row r="33" spans="1:7" x14ac:dyDescent="0.3">
      <c r="E33" s="3">
        <f>$C$33*D33</f>
        <v>0</v>
      </c>
      <c r="F33" s="3">
        <f t="shared" si="2"/>
        <v>0</v>
      </c>
      <c r="G33" s="3">
        <f t="shared" si="3"/>
        <v>0</v>
      </c>
    </row>
    <row r="34" spans="1:7" x14ac:dyDescent="0.3">
      <c r="E34" s="3">
        <f>$C$34*D34</f>
        <v>0</v>
      </c>
      <c r="F34" s="3">
        <f t="shared" si="2"/>
        <v>0</v>
      </c>
      <c r="G34" s="3">
        <f t="shared" si="3"/>
        <v>0</v>
      </c>
    </row>
    <row r="35" spans="1:7" x14ac:dyDescent="0.3">
      <c r="E35" s="3">
        <f>$C$35*D35</f>
        <v>0</v>
      </c>
      <c r="F35" s="3">
        <f t="shared" si="2"/>
        <v>0</v>
      </c>
      <c r="G35" s="3">
        <f t="shared" si="3"/>
        <v>0</v>
      </c>
    </row>
    <row r="36" spans="1:7" x14ac:dyDescent="0.3">
      <c r="E36" s="3">
        <f>$C$36*D36</f>
        <v>0</v>
      </c>
      <c r="F36" s="3">
        <f t="shared" si="2"/>
        <v>0</v>
      </c>
      <c r="G36" s="3">
        <f t="shared" si="3"/>
        <v>0</v>
      </c>
    </row>
    <row r="37" spans="1:7" x14ac:dyDescent="0.3">
      <c r="E37" s="3">
        <f>$C$37*D37</f>
        <v>0</v>
      </c>
      <c r="F37" s="3">
        <f t="shared" si="2"/>
        <v>0</v>
      </c>
      <c r="G37" s="3">
        <f t="shared" si="3"/>
        <v>0</v>
      </c>
    </row>
    <row r="38" spans="1:7" x14ac:dyDescent="0.3">
      <c r="E38" s="3">
        <f>$C$38*D38</f>
        <v>0</v>
      </c>
      <c r="F38" s="3">
        <f t="shared" si="2"/>
        <v>0</v>
      </c>
      <c r="G38" s="3">
        <f t="shared" si="3"/>
        <v>0</v>
      </c>
    </row>
    <row r="39" spans="1:7" x14ac:dyDescent="0.3">
      <c r="E39" s="3">
        <f>$C$39*D39</f>
        <v>0</v>
      </c>
      <c r="F39" s="3">
        <f t="shared" si="2"/>
        <v>0</v>
      </c>
      <c r="G39" s="3">
        <f t="shared" si="3"/>
        <v>0</v>
      </c>
    </row>
    <row r="40" spans="1:7" x14ac:dyDescent="0.3">
      <c r="E40" s="3">
        <f>$C$40*D40</f>
        <v>0</v>
      </c>
      <c r="F40" s="3">
        <f t="shared" si="2"/>
        <v>0</v>
      </c>
      <c r="G40" s="3">
        <f t="shared" si="3"/>
        <v>0</v>
      </c>
    </row>
    <row r="41" spans="1:7" x14ac:dyDescent="0.3">
      <c r="E41" s="3">
        <f>$C$41*D41</f>
        <v>0</v>
      </c>
      <c r="F41" s="3">
        <f t="shared" si="2"/>
        <v>0</v>
      </c>
      <c r="G41" s="3">
        <f t="shared" si="3"/>
        <v>0</v>
      </c>
    </row>
    <row r="42" spans="1:7" x14ac:dyDescent="0.3">
      <c r="E42" s="3">
        <f>$C$42*D42</f>
        <v>0</v>
      </c>
      <c r="F42" s="3">
        <f t="shared" si="2"/>
        <v>0</v>
      </c>
      <c r="G42" s="3">
        <f t="shared" si="3"/>
        <v>0</v>
      </c>
    </row>
    <row r="43" spans="1:7" x14ac:dyDescent="0.3">
      <c r="E43" s="3">
        <f>$C$43*D43</f>
        <v>0</v>
      </c>
      <c r="F43" s="3">
        <f t="shared" si="2"/>
        <v>0</v>
      </c>
      <c r="G43" s="3">
        <f t="shared" si="3"/>
        <v>0</v>
      </c>
    </row>
    <row r="44" spans="1:7" x14ac:dyDescent="0.3">
      <c r="E44" s="3">
        <f>$C$44*D44</f>
        <v>0</v>
      </c>
      <c r="F44" s="3">
        <f t="shared" si="2"/>
        <v>0</v>
      </c>
      <c r="G44" s="3">
        <f t="shared" si="3"/>
        <v>0</v>
      </c>
    </row>
    <row r="45" spans="1:7" x14ac:dyDescent="0.3">
      <c r="E45" s="3">
        <f>$C$45*D45</f>
        <v>0</v>
      </c>
      <c r="F45" s="3">
        <f t="shared" si="2"/>
        <v>0</v>
      </c>
      <c r="G45" s="3">
        <f t="shared" si="3"/>
        <v>0</v>
      </c>
    </row>
    <row r="46" spans="1:7" x14ac:dyDescent="0.3">
      <c r="E46" s="3">
        <f>$C$46*D46</f>
        <v>0</v>
      </c>
      <c r="F46" s="3">
        <f t="shared" si="2"/>
        <v>0</v>
      </c>
      <c r="G46" s="3">
        <f t="shared" si="3"/>
        <v>0</v>
      </c>
    </row>
    <row r="47" spans="1:7" x14ac:dyDescent="0.3">
      <c r="A47" t="s">
        <v>44</v>
      </c>
      <c r="B47" t="s">
        <v>46</v>
      </c>
      <c r="C47">
        <v>14</v>
      </c>
      <c r="D47">
        <v>48</v>
      </c>
      <c r="E47" s="3">
        <f>$C$47*D47</f>
        <v>672</v>
      </c>
      <c r="F47" s="3">
        <f t="shared" si="2"/>
        <v>85.146000000000015</v>
      </c>
      <c r="G47" s="3">
        <f t="shared" si="3"/>
        <v>757.14599999999996</v>
      </c>
    </row>
    <row r="48" spans="1:7" x14ac:dyDescent="0.3">
      <c r="A48" t="s">
        <v>44</v>
      </c>
      <c r="B48" t="s">
        <v>47</v>
      </c>
      <c r="C48">
        <v>14</v>
      </c>
      <c r="D48">
        <v>48</v>
      </c>
      <c r="E48" s="3">
        <f>$C$48*D48</f>
        <v>672</v>
      </c>
      <c r="F48" s="3">
        <f t="shared" si="2"/>
        <v>85.146000000000015</v>
      </c>
      <c r="G48" s="3">
        <f t="shared" si="3"/>
        <v>757.14599999999996</v>
      </c>
    </row>
    <row r="49" spans="1:7" x14ac:dyDescent="0.3">
      <c r="A49" t="s">
        <v>44</v>
      </c>
      <c r="B49" t="s">
        <v>48</v>
      </c>
      <c r="C49">
        <v>14</v>
      </c>
      <c r="D49">
        <v>48</v>
      </c>
      <c r="E49" s="3">
        <f>$C$49*D49</f>
        <v>672</v>
      </c>
      <c r="F49" s="3">
        <f t="shared" si="2"/>
        <v>85.146000000000015</v>
      </c>
      <c r="G49" s="3">
        <f t="shared" si="3"/>
        <v>757.14599999999996</v>
      </c>
    </row>
    <row r="50" spans="1:7" x14ac:dyDescent="0.3">
      <c r="A50" t="s">
        <v>44</v>
      </c>
      <c r="B50" t="s">
        <v>49</v>
      </c>
      <c r="C50">
        <v>14</v>
      </c>
      <c r="D50">
        <v>48</v>
      </c>
      <c r="E50" s="3">
        <f>$C$50*D50</f>
        <v>672</v>
      </c>
      <c r="F50" s="3">
        <f t="shared" si="2"/>
        <v>85.146000000000015</v>
      </c>
      <c r="G50" s="3">
        <f t="shared" si="3"/>
        <v>757.14599999999996</v>
      </c>
    </row>
    <row r="51" spans="1:7" x14ac:dyDescent="0.3">
      <c r="A51" t="s">
        <v>44</v>
      </c>
      <c r="B51" t="s">
        <v>50</v>
      </c>
      <c r="C51">
        <v>14</v>
      </c>
      <c r="D51">
        <v>48</v>
      </c>
      <c r="E51" s="3">
        <f>$C$51*D51</f>
        <v>672</v>
      </c>
      <c r="F51" s="3">
        <f t="shared" si="2"/>
        <v>85.146000000000015</v>
      </c>
      <c r="G51" s="3">
        <f t="shared" si="3"/>
        <v>757.14599999999996</v>
      </c>
    </row>
    <row r="54" spans="1:7" x14ac:dyDescent="0.3">
      <c r="F54" t="s">
        <v>26</v>
      </c>
      <c r="G54" s="3">
        <f>SUM(G2:G25)</f>
        <v>2601.8816000000002</v>
      </c>
    </row>
    <row r="55" spans="1:7" x14ac:dyDescent="0.3">
      <c r="F55" t="s">
        <v>27</v>
      </c>
      <c r="G55" s="3">
        <f>SUM(G26:G46)</f>
        <v>1890.67</v>
      </c>
    </row>
    <row r="56" spans="1:7" x14ac:dyDescent="0.3">
      <c r="F56" t="s">
        <v>28</v>
      </c>
      <c r="G56" s="3">
        <f>SUM(G47:G51)</f>
        <v>3785.7299999999996</v>
      </c>
    </row>
    <row r="57" spans="1:7" x14ac:dyDescent="0.3">
      <c r="G57" s="3"/>
    </row>
    <row r="58" spans="1:7" x14ac:dyDescent="0.3">
      <c r="F58" t="s">
        <v>30</v>
      </c>
      <c r="G58" s="3">
        <f>SUM(G54:G56)</f>
        <v>8278.2816000000003</v>
      </c>
    </row>
    <row r="59" spans="1:7" x14ac:dyDescent="0.3">
      <c r="G59" s="3"/>
    </row>
    <row r="60" spans="1:7" x14ac:dyDescent="0.3">
      <c r="F60" t="s">
        <v>51</v>
      </c>
      <c r="G60" s="3">
        <v>25000</v>
      </c>
    </row>
    <row r="62" spans="1:7" x14ac:dyDescent="0.3">
      <c r="F62" t="s">
        <v>32</v>
      </c>
      <c r="G62" s="2">
        <f>G58/G60</f>
        <v>0.33113126400000004</v>
      </c>
    </row>
    <row r="64" spans="1:7" x14ac:dyDescent="0.3">
      <c r="F64" t="s">
        <v>52</v>
      </c>
      <c r="G64" s="2">
        <v>0.33</v>
      </c>
    </row>
    <row r="65" spans="6:7" x14ac:dyDescent="0.3">
      <c r="F65" t="s">
        <v>53</v>
      </c>
      <c r="G65" s="3">
        <f>G60*G64</f>
        <v>8250</v>
      </c>
    </row>
    <row r="67" spans="6:7" x14ac:dyDescent="0.3">
      <c r="F67" t="s">
        <v>54</v>
      </c>
      <c r="G67" s="3">
        <f>G65-G58</f>
        <v>-28.281600000000253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Guide</vt:lpstr>
      <vt:lpstr>Staff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Gareth Evans</dc:creator>
  <cp:lastModifiedBy>Gareth Evans</cp:lastModifiedBy>
  <dcterms:created xsi:type="dcterms:W3CDTF">2023-01-29T23:58:24Z</dcterms:created>
  <dcterms:modified xsi:type="dcterms:W3CDTF">2023-01-30T00:43:04Z</dcterms:modified>
</cp:coreProperties>
</file>